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erns\Downloads\"/>
    </mc:Choice>
  </mc:AlternateContent>
  <xr:revisionPtr revIDLastSave="0" documentId="13_ncr:1_{AC0AFC1D-D980-43F1-9E4D-7E8B667946F4}" xr6:coauthVersionLast="47" xr6:coauthVersionMax="47" xr10:uidLastSave="{00000000-0000-0000-0000-000000000000}"/>
  <bookViews>
    <workbookView xWindow="-108" yWindow="-108" windowWidth="30936" windowHeight="16776" activeTab="8" xr2:uid="{1EA1BF6F-9A3D-492F-B9B2-90DE16095031}"/>
  </bookViews>
  <sheets>
    <sheet name="Location Info" sheetId="5" r:id="rId1"/>
    <sheet name="Abbreviations" sheetId="28" r:id="rId2"/>
    <sheet name="MRRS" sheetId="4" r:id="rId3"/>
    <sheet name="MRRS-CC" sheetId="24" r:id="rId4"/>
    <sheet name="NERS-C" sheetId="3" r:id="rId5"/>
    <sheet name="NERS-SL" sheetId="2" r:id="rId6"/>
    <sheet name="RRRS" sheetId="25" r:id="rId7"/>
    <sheet name="DLRS" sheetId="1" r:id="rId8"/>
    <sheet name="Avoyelles" sheetId="10" r:id="rId9"/>
    <sheet name="Beauregard" sheetId="11" r:id="rId10"/>
    <sheet name="Caldwell" sheetId="12" r:id="rId11"/>
    <sheet name="Claiborne" sheetId="13" r:id="rId12"/>
    <sheet name="Franklin" sheetId="14" r:id="rId13"/>
    <sheet name="Oauchita" sheetId="16" r:id="rId14"/>
    <sheet name="Point Coupee" sheetId="17" r:id="rId15"/>
    <sheet name="Rapides" sheetId="18" r:id="rId16"/>
    <sheet name="Richland" sheetId="22" r:id="rId17"/>
    <sheet name="Tensas- Corn Behind Beans" sheetId="27" r:id="rId18"/>
    <sheet name="Tensas Corn behind Corn" sheetId="19" r:id="rId19"/>
    <sheet name="West Carroll" sheetId="2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22" l="1"/>
  <c r="N27" i="22"/>
  <c r="P27" i="22" s="1"/>
  <c r="N24" i="22"/>
  <c r="P24" i="22" s="1"/>
  <c r="O22" i="22"/>
  <c r="N22" i="22"/>
  <c r="P22" i="22" s="1"/>
  <c r="N25" i="22"/>
  <c r="N23" i="22"/>
  <c r="N26" i="22"/>
  <c r="P26" i="22" s="1"/>
  <c r="P20" i="22"/>
  <c r="O20" i="22"/>
  <c r="N20" i="22"/>
  <c r="M21" i="22"/>
  <c r="O21" i="22" s="1"/>
  <c r="M27" i="22"/>
  <c r="O27" i="22" s="1"/>
  <c r="M24" i="22"/>
  <c r="O24" i="22" s="1"/>
  <c r="M22" i="22"/>
  <c r="M25" i="22"/>
  <c r="O25" i="22" s="1"/>
  <c r="M23" i="22"/>
  <c r="O23" i="22" s="1"/>
  <c r="M26" i="22"/>
  <c r="O26" i="22" s="1"/>
  <c r="M20" i="22"/>
  <c r="P23" i="22" l="1"/>
  <c r="P25" i="22"/>
  <c r="P21" i="22"/>
  <c r="M30" i="21" l="1"/>
  <c r="O30" i="21" s="1"/>
  <c r="L30" i="21"/>
  <c r="N30" i="21" s="1"/>
  <c r="M29" i="21"/>
  <c r="L29" i="21"/>
  <c r="N29" i="21" s="1"/>
  <c r="M27" i="21"/>
  <c r="L27" i="21"/>
  <c r="N27" i="21" s="1"/>
  <c r="M28" i="21"/>
  <c r="L28" i="21"/>
  <c r="N28" i="21" s="1"/>
  <c r="M31" i="21"/>
  <c r="L31" i="21"/>
  <c r="N31" i="21" s="1"/>
  <c r="M26" i="21"/>
  <c r="L26" i="21"/>
  <c r="N26" i="21" s="1"/>
  <c r="M33" i="21"/>
  <c r="L33" i="21"/>
  <c r="N33" i="21" s="1"/>
  <c r="M25" i="21"/>
  <c r="L25" i="21"/>
  <c r="N25" i="21" s="1"/>
  <c r="M32" i="21"/>
  <c r="L32" i="21"/>
  <c r="N32" i="21" s="1"/>
  <c r="M24" i="21"/>
  <c r="L24" i="21"/>
  <c r="N24" i="21" s="1"/>
  <c r="R22" i="18"/>
  <c r="Q22" i="18"/>
  <c r="S22" i="18" s="1"/>
  <c r="R27" i="18"/>
  <c r="Q27" i="18"/>
  <c r="S27" i="18" s="1"/>
  <c r="R26" i="18"/>
  <c r="Q26" i="18"/>
  <c r="S26" i="18" s="1"/>
  <c r="R25" i="18"/>
  <c r="Q25" i="18"/>
  <c r="S25" i="18" s="1"/>
  <c r="R24" i="18"/>
  <c r="Q24" i="18"/>
  <c r="S24" i="18" s="1"/>
  <c r="R23" i="18"/>
  <c r="Q23" i="18"/>
  <c r="S23" i="18" s="1"/>
  <c r="R21" i="18"/>
  <c r="Q21" i="18"/>
  <c r="S21" i="18" s="1"/>
  <c r="R20" i="18"/>
  <c r="Q20" i="18"/>
  <c r="S20" i="18" s="1"/>
  <c r="R19" i="18"/>
  <c r="Q19" i="18"/>
  <c r="S19" i="18" s="1"/>
  <c r="O33" i="21" l="1"/>
  <c r="O27" i="21"/>
  <c r="O28" i="21"/>
  <c r="O24" i="21"/>
  <c r="O25" i="21"/>
  <c r="O26" i="21"/>
  <c r="O31" i="21"/>
  <c r="O32" i="21"/>
  <c r="O29" i="21"/>
  <c r="T23" i="18"/>
  <c r="T19" i="18"/>
  <c r="T22" i="18"/>
  <c r="T21" i="18"/>
  <c r="T25" i="18"/>
  <c r="T20" i="18"/>
  <c r="T24" i="18"/>
  <c r="T27" i="18"/>
  <c r="T26" i="18"/>
  <c r="Q25" i="14" l="1"/>
  <c r="P25" i="14"/>
  <c r="R25" i="14" s="1"/>
  <c r="Q24" i="14"/>
  <c r="P24" i="14"/>
  <c r="R24" i="14" s="1"/>
  <c r="Q23" i="14"/>
  <c r="P23" i="14"/>
  <c r="R23" i="14" s="1"/>
  <c r="Q22" i="14"/>
  <c r="P22" i="14"/>
  <c r="R22" i="14" s="1"/>
  <c r="Q21" i="14"/>
  <c r="P21" i="14"/>
  <c r="R21" i="14" s="1"/>
  <c r="Q20" i="14"/>
  <c r="P20" i="14"/>
  <c r="R20" i="14" s="1"/>
  <c r="Q19" i="14"/>
  <c r="P19" i="14"/>
  <c r="R19" i="14" s="1"/>
  <c r="Q18" i="14"/>
  <c r="P18" i="14"/>
  <c r="R18" i="14" s="1"/>
  <c r="Q17" i="14"/>
  <c r="P17" i="14"/>
  <c r="R17" i="14" s="1"/>
  <c r="Q16" i="14"/>
  <c r="P16" i="14"/>
  <c r="R16" i="14" s="1"/>
  <c r="S18" i="14" l="1"/>
  <c r="S25" i="14"/>
  <c r="S22" i="14"/>
  <c r="S23" i="14"/>
  <c r="S24" i="14"/>
  <c r="S19" i="14"/>
  <c r="S21" i="14"/>
  <c r="S17" i="14"/>
  <c r="S20" i="14"/>
  <c r="S16" i="14"/>
  <c r="S17" i="12"/>
  <c r="R17" i="12"/>
  <c r="T17" i="12" s="1"/>
  <c r="S19" i="12"/>
  <c r="R19" i="12"/>
  <c r="T19" i="12" s="1"/>
  <c r="S20" i="12"/>
  <c r="R20" i="12"/>
  <c r="T20" i="12" s="1"/>
  <c r="S18" i="12"/>
  <c r="R18" i="12"/>
  <c r="T18" i="12" s="1"/>
  <c r="S23" i="12"/>
  <c r="R23" i="12"/>
  <c r="T23" i="12" s="1"/>
  <c r="S22" i="12"/>
  <c r="R22" i="12"/>
  <c r="T22" i="12" s="1"/>
  <c r="S24" i="12"/>
  <c r="R24" i="12"/>
  <c r="T24" i="12" s="1"/>
  <c r="S21" i="12"/>
  <c r="R21" i="12"/>
  <c r="T21" i="12" s="1"/>
  <c r="S16" i="12"/>
  <c r="R16" i="12"/>
  <c r="T16" i="12" s="1"/>
  <c r="S15" i="12"/>
  <c r="R15" i="12"/>
  <c r="T15" i="12" s="1"/>
  <c r="U20" i="12" l="1"/>
  <c r="U22" i="12"/>
  <c r="U23" i="12"/>
  <c r="U15" i="12"/>
  <c r="U19" i="12"/>
  <c r="U16" i="12"/>
  <c r="U17" i="12"/>
  <c r="U18" i="12"/>
  <c r="U21" i="12"/>
  <c r="U24" i="12"/>
  <c r="N20" i="10"/>
  <c r="M20" i="10"/>
  <c r="O20" i="10" s="1"/>
  <c r="N27" i="10"/>
  <c r="M27" i="10"/>
  <c r="O27" i="10" s="1"/>
  <c r="N22" i="10"/>
  <c r="M22" i="10"/>
  <c r="O22" i="10" s="1"/>
  <c r="N25" i="10"/>
  <c r="M25" i="10"/>
  <c r="O25" i="10" s="1"/>
  <c r="N21" i="10"/>
  <c r="M21" i="10"/>
  <c r="O21" i="10" s="1"/>
  <c r="N24" i="10"/>
  <c r="M24" i="10"/>
  <c r="O24" i="10" s="1"/>
  <c r="N23" i="10"/>
  <c r="M23" i="10"/>
  <c r="O23" i="10" s="1"/>
  <c r="N26" i="10"/>
  <c r="M26" i="10"/>
  <c r="O26" i="10" s="1"/>
  <c r="N19" i="10"/>
  <c r="M19" i="10"/>
  <c r="O19" i="10" s="1"/>
  <c r="N18" i="10"/>
  <c r="M18" i="10"/>
  <c r="O18" i="10" s="1"/>
  <c r="P26" i="10" l="1"/>
  <c r="P23" i="10"/>
  <c r="P24" i="10"/>
  <c r="P21" i="10"/>
  <c r="P25" i="10"/>
  <c r="P22" i="10"/>
  <c r="P18" i="10"/>
  <c r="P27" i="10"/>
  <c r="P19" i="10"/>
  <c r="P20" i="10"/>
</calcChain>
</file>

<file path=xl/sharedStrings.xml><?xml version="1.0" encoding="utf-8"?>
<sst xmlns="http://schemas.openxmlformats.org/spreadsheetml/2006/main" count="1320" uniqueCount="288">
  <si>
    <t>DKC114-99</t>
  </si>
  <si>
    <t>DKC116-62</t>
  </si>
  <si>
    <t>DKC68-35</t>
  </si>
  <si>
    <t>P13841PWUE</t>
  </si>
  <si>
    <t>P18216PWE</t>
  </si>
  <si>
    <t>CP5682TRE</t>
  </si>
  <si>
    <t>CP5893TRE</t>
  </si>
  <si>
    <t>CP5911VT2P</t>
  </si>
  <si>
    <t>6915 VT2P</t>
  </si>
  <si>
    <t>D58TC94</t>
  </si>
  <si>
    <t>D58VC74</t>
  </si>
  <si>
    <t>D60TC45</t>
  </si>
  <si>
    <t>LSD P=.10</t>
  </si>
  <si>
    <t>CV</t>
  </si>
  <si>
    <t>Grand Mean</t>
  </si>
  <si>
    <t>Location</t>
  </si>
  <si>
    <t>Soil Type</t>
  </si>
  <si>
    <t>Previous Crop</t>
  </si>
  <si>
    <t>Planting Date</t>
  </si>
  <si>
    <t>Harvest Date</t>
  </si>
  <si>
    <t>Row Spacing</t>
  </si>
  <si>
    <t>Seedling Rate</t>
  </si>
  <si>
    <t>Irrigated</t>
  </si>
  <si>
    <t>Alexandira (DLRS)</t>
  </si>
  <si>
    <t>St. Joseph (NERS SL)</t>
  </si>
  <si>
    <t>Coushatta Silt Loam</t>
  </si>
  <si>
    <t>St. Joseph ( NERS C)</t>
  </si>
  <si>
    <t>Winnsboro (MRRS)</t>
  </si>
  <si>
    <t>Gigger-Gilbert Complex</t>
  </si>
  <si>
    <t>Corn</t>
  </si>
  <si>
    <t>Cotton</t>
  </si>
  <si>
    <t>No</t>
  </si>
  <si>
    <t>Yes</t>
  </si>
  <si>
    <t>Company</t>
  </si>
  <si>
    <t>Dyna-Gro</t>
  </si>
  <si>
    <t>Integra</t>
  </si>
  <si>
    <t>Gateway</t>
  </si>
  <si>
    <t>BH Genetics</t>
  </si>
  <si>
    <t>Winfield</t>
  </si>
  <si>
    <t>Hybrid</t>
  </si>
  <si>
    <t>Bayer</t>
  </si>
  <si>
    <t>PP (No./A)</t>
  </si>
  <si>
    <t>PH (in)</t>
  </si>
  <si>
    <t>EH (in)</t>
  </si>
  <si>
    <t>HC (1-3)</t>
  </si>
  <si>
    <t>GM%</t>
  </si>
  <si>
    <t>TW (lb/bu)</t>
  </si>
  <si>
    <t>YLD (bu/A)</t>
  </si>
  <si>
    <t>Hybird</t>
  </si>
  <si>
    <t>WinField</t>
  </si>
  <si>
    <t>Pioneer</t>
  </si>
  <si>
    <t>N/A</t>
  </si>
  <si>
    <t>Soybeans</t>
  </si>
  <si>
    <t>Soil Type:</t>
  </si>
  <si>
    <t>CP5682 TRE</t>
  </si>
  <si>
    <t>P13841 PWUE</t>
  </si>
  <si>
    <t>DKC114-99 VT4Pro</t>
  </si>
  <si>
    <t>BH 8939TRE</t>
  </si>
  <si>
    <t>Caldwell</t>
  </si>
  <si>
    <t>Franklin</t>
  </si>
  <si>
    <t xml:space="preserve">Community: </t>
  </si>
  <si>
    <t>County Agent:</t>
  </si>
  <si>
    <t>Justin Dufour</t>
  </si>
  <si>
    <t>Cooperators:</t>
  </si>
  <si>
    <t>GPS Coordinates:</t>
  </si>
  <si>
    <t>Previous Crop:</t>
  </si>
  <si>
    <t>Planted Plant Population:</t>
  </si>
  <si>
    <t>Row Spacing (inches):</t>
  </si>
  <si>
    <t>N rate (lbs/acre):</t>
  </si>
  <si>
    <t>Irrigation:(yes or no)</t>
  </si>
  <si>
    <t>Irrigation Type: furrow or pivot</t>
  </si>
  <si>
    <t>Tillage Type:</t>
  </si>
  <si>
    <t>Conventional</t>
  </si>
  <si>
    <t>Date Planted:</t>
  </si>
  <si>
    <t>Date Harvested:</t>
  </si>
  <si>
    <t>Weigh wagon or yield monitor?</t>
  </si>
  <si>
    <t>Weigh Wagon</t>
  </si>
  <si>
    <t>Harvest</t>
  </si>
  <si>
    <t xml:space="preserve">Harvest </t>
  </si>
  <si>
    <t>Plot</t>
  </si>
  <si>
    <t>Row</t>
  </si>
  <si>
    <t>Acreage</t>
  </si>
  <si>
    <t>Dry 15.5%</t>
  </si>
  <si>
    <t xml:space="preserve">Bu/A </t>
  </si>
  <si>
    <t>Test</t>
  </si>
  <si>
    <t>Wt (lbs)</t>
  </si>
  <si>
    <t>Moist (%)</t>
  </si>
  <si>
    <t>Wdh (in)</t>
  </si>
  <si>
    <t>Lgh (ft)</t>
  </si>
  <si>
    <t>Per Plot</t>
  </si>
  <si>
    <t>Adjusted</t>
  </si>
  <si>
    <t xml:space="preserve">Hybrid </t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</si>
  <si>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Rank is based on Bu/A adjusted to 15.5% moisture.</t>
    </r>
  </si>
  <si>
    <t>Bu/A</t>
  </si>
  <si>
    <t>Raw</t>
  </si>
  <si>
    <t xml:space="preserve">Columbia </t>
  </si>
  <si>
    <t>Railey Cruse</t>
  </si>
  <si>
    <t>Chris Hatten</t>
  </si>
  <si>
    <t>32.09803N, 92.04362W</t>
  </si>
  <si>
    <t xml:space="preserve">Corn </t>
  </si>
  <si>
    <t xml:space="preserve">Hebert Silt Loam </t>
  </si>
  <si>
    <t>yes</t>
  </si>
  <si>
    <t>furrow</t>
  </si>
  <si>
    <t>minimal tillage</t>
  </si>
  <si>
    <t xml:space="preserve">Weigh Wagon </t>
  </si>
  <si>
    <t>Winnsboro</t>
  </si>
  <si>
    <t>Campbell Farms</t>
  </si>
  <si>
    <t xml:space="preserve">Misc.: </t>
  </si>
  <si>
    <t>yield monitor</t>
  </si>
  <si>
    <t>West Carroll</t>
  </si>
  <si>
    <t>Monroe</t>
  </si>
  <si>
    <t>Nate Jennings</t>
  </si>
  <si>
    <t>Tripp Faulk</t>
  </si>
  <si>
    <t>Alluvial</t>
  </si>
  <si>
    <t>210/a</t>
  </si>
  <si>
    <t xml:space="preserve">minimum </t>
  </si>
  <si>
    <t xml:space="preserve">Yield Monitor </t>
  </si>
  <si>
    <r>
      <t xml:space="preserve">Table 17. </t>
    </r>
    <r>
      <rPr>
        <b/>
        <i/>
        <sz val="11"/>
        <color theme="1"/>
        <rFont val="Aptos Narrow"/>
        <family val="2"/>
        <scheme val="minor"/>
      </rPr>
      <t>Ouachita Parish</t>
    </r>
  </si>
  <si>
    <r>
      <t xml:space="preserve">Table 11. </t>
    </r>
    <r>
      <rPr>
        <b/>
        <i/>
        <sz val="11"/>
        <color theme="1"/>
        <rFont val="Aptos Narrow"/>
        <family val="2"/>
        <scheme val="minor"/>
      </rPr>
      <t>Avoyelles Parish</t>
    </r>
  </si>
  <si>
    <r>
      <t xml:space="preserve">Table 12. </t>
    </r>
    <r>
      <rPr>
        <b/>
        <i/>
        <sz val="11"/>
        <color theme="1"/>
        <rFont val="Aptos Narrow"/>
        <family val="2"/>
        <scheme val="minor"/>
      </rPr>
      <t>Beauregard Parish</t>
    </r>
  </si>
  <si>
    <r>
      <t>Table 13.</t>
    </r>
    <r>
      <rPr>
        <b/>
        <i/>
        <sz val="11"/>
        <color theme="1"/>
        <rFont val="Aptos Narrow"/>
        <family val="2"/>
        <scheme val="minor"/>
      </rPr>
      <t xml:space="preserve"> Caldwell Parish</t>
    </r>
  </si>
  <si>
    <r>
      <t xml:space="preserve">Table 15. </t>
    </r>
    <r>
      <rPr>
        <b/>
        <i/>
        <sz val="11"/>
        <color theme="1"/>
        <rFont val="Aptos Narrow"/>
        <family val="2"/>
        <scheme val="minor"/>
      </rPr>
      <t>Franklin Parish</t>
    </r>
  </si>
  <si>
    <t>Mark Carriere</t>
  </si>
  <si>
    <t>34,000/A</t>
  </si>
  <si>
    <t xml:space="preserve">Parish: </t>
  </si>
  <si>
    <t>McNutt</t>
  </si>
  <si>
    <r>
      <rPr>
        <b/>
        <sz val="11"/>
        <color theme="1"/>
        <rFont val="Aptos Narrow"/>
        <family val="2"/>
        <scheme val="minor"/>
      </rPr>
      <t xml:space="preserve">Table 18. </t>
    </r>
    <r>
      <rPr>
        <b/>
        <i/>
        <sz val="11"/>
        <color theme="1"/>
        <rFont val="Aptos Narrow"/>
        <family val="2"/>
        <scheme val="minor"/>
      </rPr>
      <t>Point Coupee Parish</t>
    </r>
  </si>
  <si>
    <t>WW</t>
  </si>
  <si>
    <r>
      <rPr>
        <b/>
        <sz val="11"/>
        <color theme="1"/>
        <rFont val="Aptos Narrow"/>
        <family val="2"/>
        <scheme val="minor"/>
      </rPr>
      <t>Table 19</t>
    </r>
    <r>
      <rPr>
        <b/>
        <i/>
        <sz val="11"/>
        <color theme="1"/>
        <rFont val="Aptos Narrow"/>
        <family val="2"/>
        <scheme val="minor"/>
      </rPr>
      <t>. Rapides Parish</t>
    </r>
  </si>
  <si>
    <t>no</t>
  </si>
  <si>
    <t>Goodwill</t>
  </si>
  <si>
    <r>
      <rPr>
        <b/>
        <sz val="11"/>
        <color theme="1"/>
        <rFont val="Aptos Narrow"/>
        <family val="2"/>
        <scheme val="minor"/>
      </rPr>
      <t xml:space="preserve">Table 22. </t>
    </r>
    <r>
      <rPr>
        <b/>
        <i/>
        <sz val="11"/>
        <color theme="1"/>
        <rFont val="Aptos Narrow"/>
        <family val="2"/>
        <scheme val="minor"/>
      </rPr>
      <t>West Carroll Parish</t>
    </r>
  </si>
  <si>
    <r>
      <t>Rank</t>
    </r>
    <r>
      <rPr>
        <vertAlign val="superscript"/>
        <sz val="11"/>
        <color theme="0"/>
        <rFont val="Aptos Narrow"/>
        <family val="2"/>
        <scheme val="minor"/>
      </rPr>
      <t>1</t>
    </r>
  </si>
  <si>
    <r>
      <t>Rank</t>
    </r>
    <r>
      <rPr>
        <b/>
        <vertAlign val="superscript"/>
        <sz val="11"/>
        <color theme="0"/>
        <rFont val="Aptos Narrow"/>
        <family val="2"/>
        <scheme val="minor"/>
      </rPr>
      <t>1</t>
    </r>
  </si>
  <si>
    <t>Ouachita</t>
  </si>
  <si>
    <t>Soybean</t>
  </si>
  <si>
    <t>Bossier City (RRRS)</t>
  </si>
  <si>
    <t>Winnsboro (MRRS CC)</t>
  </si>
  <si>
    <t>Table 1. Locations  and agronomic milestones for the official corn hybrid trials, 2026.</t>
  </si>
  <si>
    <t>40"</t>
  </si>
  <si>
    <t>38"</t>
  </si>
  <si>
    <t>Caplis Very Fine Sandy Loam</t>
  </si>
  <si>
    <t>Table 5. Official corn hybrid trial, Dean Lee Research Station, 2026.</t>
  </si>
  <si>
    <t>A1792T</t>
  </si>
  <si>
    <t>P16647PWE</t>
  </si>
  <si>
    <t>4914TRE</t>
  </si>
  <si>
    <t>A1776VT2P</t>
  </si>
  <si>
    <t>A1542T</t>
  </si>
  <si>
    <t>A1993T</t>
  </si>
  <si>
    <t>P11616PUE</t>
  </si>
  <si>
    <t>BH 8727TRE</t>
  </si>
  <si>
    <t>A1414T</t>
  </si>
  <si>
    <t>DKC115-55</t>
  </si>
  <si>
    <t>D54TC77</t>
  </si>
  <si>
    <t>A1254T</t>
  </si>
  <si>
    <t>3919TRE</t>
  </si>
  <si>
    <t>P15395PWE</t>
  </si>
  <si>
    <t>D55VC86</t>
  </si>
  <si>
    <t>DKC119-09</t>
  </si>
  <si>
    <t>BH 8737VT2P</t>
  </si>
  <si>
    <t>D52TC66</t>
  </si>
  <si>
    <t>64H70</t>
  </si>
  <si>
    <t>DKC114-42RIB</t>
  </si>
  <si>
    <t>69A79</t>
  </si>
  <si>
    <t>Innvictus</t>
  </si>
  <si>
    <t>DynaGro</t>
  </si>
  <si>
    <t>Axis</t>
  </si>
  <si>
    <r>
      <rPr>
        <sz val="11"/>
        <color theme="1"/>
        <rFont val="Aptos Narrow"/>
        <family val="2"/>
      </rPr>
      <t>¹</t>
    </r>
    <r>
      <rPr>
        <sz val="11"/>
        <color theme="1"/>
        <rFont val="Aptos Narrow"/>
        <family val="2"/>
        <scheme val="minor"/>
      </rPr>
      <t xml:space="preserve"> Diseases are rated on a scale of 1-9, 9 being the worst.</t>
    </r>
  </si>
  <si>
    <r>
      <t>SCLB</t>
    </r>
    <r>
      <rPr>
        <b/>
        <sz val="11"/>
        <color theme="0"/>
        <rFont val="Aptos Narrow"/>
        <family val="2"/>
      </rPr>
      <t>¹</t>
    </r>
  </si>
  <si>
    <r>
      <t>YLD (bu/A)</t>
    </r>
    <r>
      <rPr>
        <b/>
        <sz val="11"/>
        <color theme="0"/>
        <rFont val="Aptos Narrow"/>
        <family val="2"/>
      </rPr>
      <t>²</t>
    </r>
  </si>
  <si>
    <t>Table 6.  Official corn hybrid trial, Northeast Research Station (Silt Loam), 2026.</t>
  </si>
  <si>
    <t>CPX25115/ATRE</t>
  </si>
  <si>
    <t>CRV</t>
  </si>
  <si>
    <t>Winnfield</t>
  </si>
  <si>
    <t xml:space="preserve"> 6915 VT2P</t>
  </si>
  <si>
    <t>Table 7.  Official corn hybrid trial, Northeast Research Station (Clay), 2026.</t>
  </si>
  <si>
    <t>Dekalb</t>
  </si>
  <si>
    <t>Table 10.  Official corn hybrid trial, Red River Research Station, 2026.</t>
  </si>
  <si>
    <t>Mid Silk (DAP)</t>
  </si>
  <si>
    <t>Avoyelles</t>
  </si>
  <si>
    <t>Vick</t>
  </si>
  <si>
    <t>Cody Dauzat</t>
  </si>
  <si>
    <t>31.26476, -91.96290</t>
  </si>
  <si>
    <t>Moreland Clay</t>
  </si>
  <si>
    <t xml:space="preserve">165 + 35 </t>
  </si>
  <si>
    <t>Fall Tillage</t>
  </si>
  <si>
    <t>DKC119-09 TRE</t>
  </si>
  <si>
    <t>P18216 PWE</t>
  </si>
  <si>
    <t>CP5893 RR</t>
  </si>
  <si>
    <t>BH 8939 TRE</t>
  </si>
  <si>
    <t>BH 8344 PCE</t>
  </si>
  <si>
    <t>Preplant: 200lbs 0-46-60/15lbs Resurge</t>
  </si>
  <si>
    <t>Table 14. Claiborne Parish</t>
  </si>
  <si>
    <t>Parish: Claiborne</t>
  </si>
  <si>
    <t>Athens</t>
  </si>
  <si>
    <t>J. Terrell</t>
  </si>
  <si>
    <t>32.6219 N 92.99199 W</t>
  </si>
  <si>
    <t>30"</t>
  </si>
  <si>
    <t>Monitor</t>
  </si>
  <si>
    <t xml:space="preserve">Date Harvested: </t>
  </si>
  <si>
    <t>Paul Cook, Garrett Mitcham</t>
  </si>
  <si>
    <t>Carol Pinnell-Alison/Myra Purvis</t>
  </si>
  <si>
    <t>soybean</t>
  </si>
  <si>
    <t>Gilbert-Egypt</t>
  </si>
  <si>
    <t>135 sidedress liquid, urea 90-100, at planting 30</t>
  </si>
  <si>
    <t>stale seed bed</t>
  </si>
  <si>
    <t>Weigh wagon</t>
  </si>
  <si>
    <t>Severe freeze occurred on March 16, 2026 did not replant.</t>
  </si>
  <si>
    <r>
      <t>Table 9.  Official corn hybrid trial, Macon Ridge Research Station, 2026.</t>
    </r>
    <r>
      <rPr>
        <b/>
        <sz val="11"/>
        <color theme="1"/>
        <rFont val="Aptos Narrow"/>
        <family val="2"/>
      </rPr>
      <t>¹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</si>
  <si>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This was a replicate trial planted on station in Winnsboro to assess hybrid performance under both non-irrigated and later planting conditions. </t>
    </r>
  </si>
  <si>
    <r>
      <t>Rank</t>
    </r>
    <r>
      <rPr>
        <b/>
        <vertAlign val="superscript"/>
        <sz val="11"/>
        <color theme="0"/>
        <rFont val="Arial"/>
        <family val="2"/>
      </rPr>
      <t>1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</si>
  <si>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Rank is based on Bu/A adjusted to 15.5% moisture.</t>
    </r>
  </si>
  <si>
    <r>
      <t xml:space="preserve">Weigh wagon or </t>
    </r>
    <r>
      <rPr>
        <u/>
        <sz val="11"/>
        <rFont val="Arial"/>
        <family val="2"/>
      </rPr>
      <t>yield monitor</t>
    </r>
    <r>
      <rPr>
        <sz val="11"/>
        <rFont val="Arial"/>
        <family val="2"/>
      </rPr>
      <t>?</t>
    </r>
  </si>
  <si>
    <r>
      <t>32</t>
    </r>
    <r>
      <rPr>
        <sz val="11"/>
        <rFont val="Aptos Narrow"/>
        <family val="2"/>
      </rPr>
      <t>°05'30.54"N 91°44'05.58"W</t>
    </r>
  </si>
  <si>
    <r>
      <rPr>
        <vertAlign val="superscript"/>
        <sz val="11"/>
        <color theme="1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>Rank is based on Bu/A adjusted to 15.5% moisture.</t>
    </r>
  </si>
  <si>
    <t>32.37042N 92.11292W</t>
  </si>
  <si>
    <t>Pionner</t>
  </si>
  <si>
    <t>Pointe Coupee</t>
  </si>
  <si>
    <t>McCrea, LA</t>
  </si>
  <si>
    <t>George LaCour</t>
  </si>
  <si>
    <t>30°52'22.80"N 91°47'23.28"W</t>
  </si>
  <si>
    <t>Sand</t>
  </si>
  <si>
    <t>8 Row Plot</t>
  </si>
  <si>
    <t>Trevor Verzwyvelt</t>
  </si>
  <si>
    <t>31.29128, -92.60799</t>
  </si>
  <si>
    <t>Parish: Tensas</t>
  </si>
  <si>
    <t>Community: Newlton</t>
  </si>
  <si>
    <t>County Agent: None</t>
  </si>
  <si>
    <t>Cooperators: Brooks Blanche</t>
  </si>
  <si>
    <t>Previous Crop: Soybeans</t>
  </si>
  <si>
    <t>Row Spacing (inches): 38??</t>
  </si>
  <si>
    <t>Soil Type: Clay</t>
  </si>
  <si>
    <t>Irrigation:(yes or no) yes</t>
  </si>
  <si>
    <r>
      <t xml:space="preserve">Irrigation Type: </t>
    </r>
    <r>
      <rPr>
        <u/>
        <sz val="8"/>
        <rFont val="Arial"/>
        <family val="2"/>
      </rPr>
      <t>furrow</t>
    </r>
    <r>
      <rPr>
        <sz val="8"/>
        <rFont val="Arial"/>
        <family val="2"/>
      </rPr>
      <t xml:space="preserve"> or pivot</t>
    </r>
  </si>
  <si>
    <t>Date Planted: 3/24/26</t>
  </si>
  <si>
    <t>Date Harvested: 8/14/26</t>
  </si>
  <si>
    <t>Weigh wagon or yield monitor? Weigh Wagon</t>
  </si>
  <si>
    <t>Misc.: 12 row plots</t>
  </si>
  <si>
    <t>1 Rank is based on Bu/A adjusted to 15.5% moisture.</t>
  </si>
  <si>
    <r>
      <rPr>
        <sz val="11"/>
        <color theme="1"/>
        <rFont val="Aptos Narrow"/>
        <family val="2"/>
      </rPr>
      <t>¹</t>
    </r>
    <r>
      <rPr>
        <sz val="11"/>
        <color theme="1"/>
        <rFont val="Aptos Narrow"/>
        <family val="2"/>
        <scheme val="minor"/>
      </rPr>
      <t xml:space="preserve"> Rank is based on Bu/A adjusted to 15.5% moisture.</t>
    </r>
  </si>
  <si>
    <t>Tenas corn behind corn</t>
  </si>
  <si>
    <t>Tensas Corn behind Beans</t>
  </si>
  <si>
    <t>Madison Jones/Carol Pinnell-Alison</t>
  </si>
  <si>
    <t>Ty Rogers</t>
  </si>
  <si>
    <t>32.792093, -91.562390</t>
  </si>
  <si>
    <t xml:space="preserve">30 inch </t>
  </si>
  <si>
    <t xml:space="preserve">Silty Clay Loam </t>
  </si>
  <si>
    <t xml:space="preserve">Minimum </t>
  </si>
  <si>
    <t>70 degrees soil temp (F); 3 inch soil depth; Burndown- gramoxone/bounty(november); 16 rows; 90-60-90-12(s)-2(z)-2(b);120-liquid 0-20-12(s)-2(z)-2(b)</t>
  </si>
  <si>
    <r>
      <t>Table 23.</t>
    </r>
    <r>
      <rPr>
        <b/>
        <i/>
        <sz val="11"/>
        <color theme="1"/>
        <rFont val="Aptos Narrow"/>
        <family val="2"/>
        <scheme val="minor"/>
      </rPr>
      <t xml:space="preserve"> Richalnd Parish</t>
    </r>
  </si>
  <si>
    <t>Table 8.  Official corn hybrid trial, Macon Ridge Research Station, 2026.</t>
  </si>
  <si>
    <t>Beauregard</t>
  </si>
  <si>
    <t>DeRidder</t>
  </si>
  <si>
    <t>Mike LaVergne</t>
  </si>
  <si>
    <t>David Smith</t>
  </si>
  <si>
    <t>*</t>
  </si>
  <si>
    <t>*still waiting on info from ANR agent</t>
  </si>
  <si>
    <t>Table 12. Beauregard Parish</t>
  </si>
  <si>
    <t>WinnField</t>
  </si>
  <si>
    <t>Richland</t>
  </si>
  <si>
    <t>Start</t>
  </si>
  <si>
    <t>Elliot Colvin</t>
  </si>
  <si>
    <t>32^27'56.5N 91^52'41.4W</t>
  </si>
  <si>
    <t>silt loam</t>
  </si>
  <si>
    <t xml:space="preserve">reduced </t>
  </si>
  <si>
    <t>Yield Monitor</t>
  </si>
  <si>
    <t>Commerce Silt Loam</t>
  </si>
  <si>
    <t>Sharkey Clay</t>
  </si>
  <si>
    <t>Abbreviations: DLRS= Dean Lee Research and Extension Center, RRRS=Red River Research Station, NERS SL=Noartheast Research Station- silt loam, NERS C= Northeast Research Station-Sharkey Clay, MRRS= Macon Ridge Research Station, MRRS CC= Macon Ridge Research Station Continuous Corn Production</t>
  </si>
  <si>
    <t>DKC 119-09 TRE</t>
  </si>
  <si>
    <t>DKC 114-99 VT4Pro</t>
  </si>
  <si>
    <t>BH8344 PCE</t>
  </si>
  <si>
    <t>Previous Crop: Corn</t>
  </si>
  <si>
    <t>Hybrid Name</t>
  </si>
  <si>
    <t>Core</t>
  </si>
  <si>
    <t>Block</t>
  </si>
  <si>
    <t>30.83617N-93.36259W</t>
  </si>
  <si>
    <t>Wheat</t>
  </si>
  <si>
    <t>30 inches</t>
  </si>
  <si>
    <t>Sandy Loam</t>
  </si>
  <si>
    <t>190 units</t>
  </si>
  <si>
    <t>NA</t>
  </si>
  <si>
    <t>No Till</t>
  </si>
  <si>
    <t>Numbers shaded within a column are not significantly different from the nmumerically greatest value</t>
  </si>
  <si>
    <r>
      <rPr>
        <sz val="11"/>
        <color theme="1"/>
        <rFont val="Aptos Narrow"/>
        <family val="2"/>
      </rPr>
      <t>²</t>
    </r>
    <r>
      <rPr>
        <sz val="11"/>
        <color theme="1"/>
        <rFont val="Aptos Narrow"/>
        <family val="2"/>
        <scheme val="minor"/>
      </rPr>
      <t xml:space="preserve">  Heavy rainfall lead to overall stunting. Suspected corn stunt disease as plants were symptomatic. </t>
    </r>
  </si>
  <si>
    <t>3 &amp;4</t>
  </si>
  <si>
    <t>3&amp;4</t>
  </si>
  <si>
    <t>Innvictis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</si>
</sst>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/yy;@"/>
    <numFmt numFmtId="166" formatCode="#,##0.0"/>
  </numFmts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ptos Narrow"/>
      <family val="2"/>
      <scheme val="minor"/>
    </font>
    <font>
      <vertAlign val="superscript"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name val="Arial"/>
      <family val="2"/>
    </font>
    <font>
      <u/>
      <sz val="8"/>
      <name val="Arial"/>
      <family val="2"/>
    </font>
    <font>
      <b/>
      <sz val="11"/>
      <color theme="1"/>
      <name val="Aptos Narrow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/>
      <top style="thin">
        <color theme="1"/>
      </top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253">
    <xf numFmtId="0" fontId="0" fillId="0" borderId="0" xfId="0"/>
    <xf numFmtId="0" fontId="0" fillId="0" borderId="0" xfId="0" quotePrefix="1"/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" fillId="0" borderId="0" xfId="0" applyFont="1"/>
    <xf numFmtId="0" fontId="0" fillId="0" borderId="8" xfId="0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3" borderId="12" xfId="0" quotePrefix="1" applyFont="1" applyFill="1" applyBorder="1" applyAlignment="1">
      <alignment horizontal="center"/>
    </xf>
    <xf numFmtId="0" fontId="2" fillId="3" borderId="5" xfId="0" quotePrefix="1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6" fillId="0" borderId="0" xfId="0" quotePrefix="1" applyFont="1"/>
    <xf numFmtId="0" fontId="2" fillId="3" borderId="0" xfId="0" quotePrefix="1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0" xfId="0" applyFont="1" applyFill="1"/>
    <xf numFmtId="164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6" fontId="11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/>
    <xf numFmtId="166" fontId="11" fillId="0" borderId="14" xfId="0" applyNumberFormat="1" applyFont="1" applyBorder="1" applyAlignment="1">
      <alignment horizontal="center"/>
    </xf>
    <xf numFmtId="166" fontId="11" fillId="0" borderId="13" xfId="0" applyNumberFormat="1" applyFont="1" applyBorder="1" applyAlignment="1">
      <alignment horizontal="center"/>
    </xf>
    <xf numFmtId="166" fontId="11" fillId="0" borderId="1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3" fontId="11" fillId="0" borderId="8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166" fontId="11" fillId="0" borderId="8" xfId="0" applyNumberFormat="1" applyFont="1" applyBorder="1" applyAlignment="1">
      <alignment horizontal="center"/>
    </xf>
    <xf numFmtId="3" fontId="11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11" fillId="0" borderId="0" xfId="0" applyNumberFormat="1" applyFont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8" fillId="0" borderId="0" xfId="0" applyFont="1"/>
    <xf numFmtId="0" fontId="10" fillId="0" borderId="0" xfId="1" applyFont="1"/>
    <xf numFmtId="0" fontId="10" fillId="0" borderId="5" xfId="0" applyFont="1" applyBorder="1" applyAlignment="1">
      <alignment horizontal="center"/>
    </xf>
    <xf numFmtId="2" fontId="2" fillId="3" borderId="31" xfId="0" applyNumberFormat="1" applyFont="1" applyFill="1" applyBorder="1" applyAlignment="1">
      <alignment horizontal="center"/>
    </xf>
    <xf numFmtId="2" fontId="2" fillId="3" borderId="10" xfId="0" applyNumberFormat="1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2" fontId="2" fillId="3" borderId="39" xfId="0" applyNumberFormat="1" applyFont="1" applyFill="1" applyBorder="1" applyAlignment="1">
      <alignment horizontal="center"/>
    </xf>
    <xf numFmtId="2" fontId="2" fillId="3" borderId="40" xfId="0" applyNumberFormat="1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4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2" fontId="2" fillId="3" borderId="43" xfId="0" applyNumberFormat="1" applyFont="1" applyFill="1" applyBorder="1" applyAlignment="1">
      <alignment horizontal="center"/>
    </xf>
    <xf numFmtId="2" fontId="2" fillId="3" borderId="44" xfId="0" applyNumberFormat="1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2" fontId="3" fillId="3" borderId="44" xfId="0" applyNumberFormat="1" applyFont="1" applyFill="1" applyBorder="1" applyAlignment="1">
      <alignment horizontal="center"/>
    </xf>
    <xf numFmtId="2" fontId="2" fillId="3" borderId="21" xfId="0" applyNumberFormat="1" applyFont="1" applyFill="1" applyBorder="1" applyAlignment="1">
      <alignment horizontal="center"/>
    </xf>
    <xf numFmtId="2" fontId="2" fillId="3" borderId="19" xfId="0" applyNumberFormat="1" applyFont="1" applyFill="1" applyBorder="1" applyAlignment="1">
      <alignment horizontal="center"/>
    </xf>
    <xf numFmtId="2" fontId="3" fillId="3" borderId="19" xfId="0" applyNumberFormat="1" applyFont="1" applyFill="1" applyBorder="1" applyAlignment="1">
      <alignment horizontal="center"/>
    </xf>
    <xf numFmtId="2" fontId="3" fillId="3" borderId="38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8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164" fontId="0" fillId="2" borderId="0" xfId="0" applyNumberFormat="1" applyFill="1"/>
    <xf numFmtId="0" fontId="0" fillId="2" borderId="0" xfId="0" applyFill="1"/>
    <xf numFmtId="0" fontId="0" fillId="0" borderId="1" xfId="0" quotePrefix="1" applyBorder="1" applyAlignment="1">
      <alignment horizontal="center"/>
    </xf>
    <xf numFmtId="0" fontId="1" fillId="0" borderId="0" xfId="0" quotePrefix="1" applyFont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10" fillId="0" borderId="0" xfId="0" applyFont="1" applyAlignment="1">
      <alignment vertical="center"/>
    </xf>
    <xf numFmtId="3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5" fillId="0" borderId="1" xfId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11" fillId="0" borderId="24" xfId="0" applyFont="1" applyBorder="1" applyAlignment="1">
      <alignment horizontal="center"/>
    </xf>
    <xf numFmtId="0" fontId="15" fillId="0" borderId="0" xfId="1" applyFont="1" applyAlignment="1">
      <alignment horizontal="center"/>
    </xf>
    <xf numFmtId="166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8" fillId="3" borderId="29" xfId="0" applyFont="1" applyFill="1" applyBorder="1" applyAlignment="1">
      <alignment horizontal="center"/>
    </xf>
    <xf numFmtId="0" fontId="18" fillId="3" borderId="31" xfId="0" applyFont="1" applyFill="1" applyBorder="1" applyAlignment="1">
      <alignment horizontal="center"/>
    </xf>
    <xf numFmtId="2" fontId="18" fillId="3" borderId="31" xfId="0" applyNumberFormat="1" applyFont="1" applyFill="1" applyBorder="1" applyAlignment="1">
      <alignment horizontal="center"/>
    </xf>
    <xf numFmtId="2" fontId="18" fillId="3" borderId="34" xfId="0" applyNumberFormat="1" applyFont="1" applyFill="1" applyBorder="1" applyAlignment="1">
      <alignment horizontal="center"/>
    </xf>
    <xf numFmtId="2" fontId="18" fillId="3" borderId="29" xfId="0" applyNumberFormat="1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32" xfId="0" applyFont="1" applyFill="1" applyBorder="1" applyAlignment="1">
      <alignment horizontal="center"/>
    </xf>
    <xf numFmtId="0" fontId="18" fillId="3" borderId="33" xfId="0" applyFont="1" applyFill="1" applyBorder="1" applyAlignment="1">
      <alignment horizontal="center"/>
    </xf>
    <xf numFmtId="2" fontId="18" fillId="3" borderId="32" xfId="0" applyNumberFormat="1" applyFont="1" applyFill="1" applyBorder="1" applyAlignment="1">
      <alignment horizontal="center"/>
    </xf>
    <xf numFmtId="2" fontId="18" fillId="3" borderId="10" xfId="0" applyNumberFormat="1" applyFont="1" applyFill="1" applyBorder="1" applyAlignment="1">
      <alignment horizontal="center"/>
    </xf>
    <xf numFmtId="2" fontId="18" fillId="3" borderId="30" xfId="0" applyNumberFormat="1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165" fontId="15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left"/>
    </xf>
    <xf numFmtId="3" fontId="15" fillId="0" borderId="0" xfId="0" applyNumberFormat="1" applyFont="1"/>
    <xf numFmtId="165" fontId="15" fillId="0" borderId="0" xfId="0" applyNumberFormat="1" applyFont="1"/>
    <xf numFmtId="0" fontId="15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17" xfId="0" applyNumberForma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64" fontId="15" fillId="0" borderId="2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0" fillId="0" borderId="7" xfId="0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66" fontId="11" fillId="0" borderId="17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3" fontId="15" fillId="0" borderId="2" xfId="1" applyNumberFormat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2" fontId="15" fillId="0" borderId="2" xfId="1" applyNumberFormat="1" applyFont="1" applyBorder="1" applyAlignment="1">
      <alignment horizontal="center"/>
    </xf>
    <xf numFmtId="4" fontId="15" fillId="0" borderId="2" xfId="1" applyNumberFormat="1" applyFont="1" applyBorder="1" applyAlignment="1">
      <alignment horizontal="center"/>
    </xf>
    <xf numFmtId="3" fontId="15" fillId="0" borderId="1" xfId="1" applyNumberFormat="1" applyFont="1" applyBorder="1" applyAlignment="1">
      <alignment horizontal="center"/>
    </xf>
    <xf numFmtId="2" fontId="15" fillId="0" borderId="1" xfId="1" applyNumberFormat="1" applyFont="1" applyBorder="1" applyAlignment="1">
      <alignment horizontal="center"/>
    </xf>
    <xf numFmtId="4" fontId="15" fillId="0" borderId="1" xfId="1" applyNumberFormat="1" applyFont="1" applyBorder="1" applyAlignment="1">
      <alignment horizontal="center"/>
    </xf>
    <xf numFmtId="3" fontId="15" fillId="0" borderId="1" xfId="1" applyNumberFormat="1" applyFont="1" applyBorder="1" applyAlignment="1">
      <alignment horizontal="center" vertical="center"/>
    </xf>
    <xf numFmtId="2" fontId="15" fillId="0" borderId="1" xfId="1" applyNumberFormat="1" applyFont="1" applyBorder="1" applyAlignment="1">
      <alignment horizontal="center" vertical="center"/>
    </xf>
    <xf numFmtId="4" fontId="15" fillId="0" borderId="1" xfId="1" applyNumberFormat="1" applyFont="1" applyBorder="1" applyAlignment="1">
      <alignment horizontal="center" vertical="center"/>
    </xf>
    <xf numFmtId="164" fontId="15" fillId="0" borderId="1" xfId="1" applyNumberFormat="1" applyFont="1" applyBorder="1" applyAlignment="1">
      <alignment horizontal="center"/>
    </xf>
    <xf numFmtId="1" fontId="11" fillId="0" borderId="1" xfId="1" applyNumberFormat="1" applyFont="1" applyBorder="1" applyAlignment="1">
      <alignment horizontal="center"/>
    </xf>
    <xf numFmtId="0" fontId="15" fillId="2" borderId="0" xfId="0" applyFont="1" applyFill="1"/>
    <xf numFmtId="2" fontId="10" fillId="0" borderId="0" xfId="0" applyNumberFormat="1" applyFont="1" applyAlignment="1">
      <alignment horizontal="left"/>
    </xf>
    <xf numFmtId="3" fontId="10" fillId="0" borderId="0" xfId="0" applyNumberFormat="1" applyFont="1"/>
    <xf numFmtId="165" fontId="10" fillId="0" borderId="0" xfId="0" applyNumberFormat="1" applyFont="1"/>
    <xf numFmtId="2" fontId="10" fillId="0" borderId="0" xfId="0" applyNumberFormat="1" applyFont="1"/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0" xfId="0" quotePrefix="1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8" fillId="3" borderId="6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165" fontId="15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0" fontId="2" fillId="3" borderId="4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left"/>
    </xf>
    <xf numFmtId="0" fontId="2" fillId="3" borderId="3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4" fontId="15" fillId="0" borderId="0" xfId="0" applyNumberFormat="1" applyFont="1"/>
    <xf numFmtId="14" fontId="15" fillId="0" borderId="0" xfId="0" applyNumberFormat="1" applyFont="1" applyAlignment="1">
      <alignment horizontal="left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65" fontId="10" fillId="0" borderId="0" xfId="1" applyNumberFormat="1" applyFont="1" applyAlignment="1">
      <alignment horizontal="left"/>
    </xf>
    <xf numFmtId="0" fontId="10" fillId="0" borderId="0" xfId="1" applyFont="1" applyAlignment="1">
      <alignment horizontal="left"/>
    </xf>
    <xf numFmtId="16" fontId="0" fillId="0" borderId="8" xfId="0" applyNumberFormat="1" applyBorder="1" applyAlignment="1">
      <alignment horizontal="center"/>
    </xf>
  </cellXfs>
  <cellStyles count="3">
    <cellStyle name="Normal" xfId="0" builtinId="0"/>
    <cellStyle name="Normal 2" xfId="2" xr:uid="{8720A217-68D1-40CC-AE5D-F5E3E0B442DB}"/>
    <cellStyle name="Normal 3" xfId="1" xr:uid="{16063419-BD7B-48C1-820D-FC2097D43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0</xdr:row>
      <xdr:rowOff>53340</xdr:rowOff>
    </xdr:from>
    <xdr:to>
      <xdr:col>14</xdr:col>
      <xdr:colOff>137160</xdr:colOff>
      <xdr:row>23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487224-0E80-D31C-BDF2-56863E8B13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71" b="11697"/>
        <a:stretch>
          <a:fillRect/>
        </a:stretch>
      </xdr:blipFill>
      <xdr:spPr bwMode="auto">
        <a:xfrm>
          <a:off x="518160" y="53340"/>
          <a:ext cx="8153400" cy="424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A525C-51DF-47D2-8C1E-3DE3C0030EB5}">
  <dimension ref="A1:H10"/>
  <sheetViews>
    <sheetView workbookViewId="0">
      <selection activeCell="J20" sqref="J20"/>
    </sheetView>
  </sheetViews>
  <sheetFormatPr defaultRowHeight="14.4" x14ac:dyDescent="0.3"/>
  <cols>
    <col min="1" max="1" width="26.5546875" customWidth="1"/>
    <col min="2" max="2" width="26.44140625" bestFit="1" customWidth="1"/>
    <col min="3" max="3" width="13" customWidth="1"/>
    <col min="4" max="4" width="12.109375" customWidth="1"/>
    <col min="5" max="5" width="11.5546875" customWidth="1"/>
    <col min="6" max="6" width="11.6640625" customWidth="1"/>
    <col min="7" max="7" width="13" customWidth="1"/>
  </cols>
  <sheetData>
    <row r="1" spans="1:8" x14ac:dyDescent="0.3">
      <c r="A1" s="9" t="s">
        <v>138</v>
      </c>
    </row>
    <row r="2" spans="1:8" x14ac:dyDescent="0.3">
      <c r="A2" s="12" t="s">
        <v>15</v>
      </c>
      <c r="B2" s="11" t="s">
        <v>16</v>
      </c>
      <c r="C2" s="11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3" t="s">
        <v>22</v>
      </c>
    </row>
    <row r="3" spans="1:8" ht="15" thickBot="1" x14ac:dyDescent="0.35">
      <c r="A3" s="7" t="s">
        <v>23</v>
      </c>
      <c r="B3" s="10" t="s">
        <v>25</v>
      </c>
      <c r="C3" s="47" t="s">
        <v>52</v>
      </c>
      <c r="D3" s="90">
        <v>46099</v>
      </c>
      <c r="E3" s="90">
        <v>46247</v>
      </c>
      <c r="F3" s="10" t="s">
        <v>140</v>
      </c>
      <c r="G3" s="91">
        <v>36000</v>
      </c>
      <c r="H3" s="10" t="s">
        <v>31</v>
      </c>
    </row>
    <row r="4" spans="1:8" ht="15" customHeight="1" x14ac:dyDescent="0.3">
      <c r="A4" s="93" t="s">
        <v>136</v>
      </c>
      <c r="B4" s="92" t="s">
        <v>141</v>
      </c>
      <c r="C4" s="92" t="s">
        <v>135</v>
      </c>
      <c r="D4" s="94">
        <v>46108</v>
      </c>
      <c r="E4" s="94">
        <v>46255</v>
      </c>
      <c r="F4" s="92" t="s">
        <v>139</v>
      </c>
      <c r="G4" s="95">
        <v>36000</v>
      </c>
      <c r="H4" s="92" t="s">
        <v>32</v>
      </c>
    </row>
    <row r="5" spans="1:8" x14ac:dyDescent="0.3">
      <c r="A5" s="7" t="s">
        <v>24</v>
      </c>
      <c r="B5" s="10" t="s">
        <v>266</v>
      </c>
      <c r="C5" s="10" t="s">
        <v>30</v>
      </c>
      <c r="D5" s="90">
        <v>46101</v>
      </c>
      <c r="E5" s="90">
        <v>46254</v>
      </c>
      <c r="F5" s="10" t="s">
        <v>140</v>
      </c>
      <c r="G5" s="91">
        <v>36000</v>
      </c>
      <c r="H5" s="10" t="s">
        <v>31</v>
      </c>
    </row>
    <row r="6" spans="1:8" x14ac:dyDescent="0.3">
      <c r="A6" s="7" t="s">
        <v>26</v>
      </c>
      <c r="B6" s="10" t="s">
        <v>267</v>
      </c>
      <c r="C6" s="10" t="s">
        <v>30</v>
      </c>
      <c r="D6" s="90">
        <v>46101</v>
      </c>
      <c r="E6" s="90">
        <v>46255</v>
      </c>
      <c r="F6" s="10" t="s">
        <v>140</v>
      </c>
      <c r="G6" s="91">
        <v>36000</v>
      </c>
      <c r="H6" s="10" t="s">
        <v>31</v>
      </c>
    </row>
    <row r="7" spans="1:8" x14ac:dyDescent="0.3">
      <c r="A7" s="7" t="s">
        <v>27</v>
      </c>
      <c r="B7" s="10" t="s">
        <v>28</v>
      </c>
      <c r="C7" s="10" t="s">
        <v>52</v>
      </c>
      <c r="D7" s="90">
        <v>46100</v>
      </c>
      <c r="E7" s="90">
        <v>46245</v>
      </c>
      <c r="F7" s="10" t="s">
        <v>139</v>
      </c>
      <c r="G7" s="91">
        <v>36000</v>
      </c>
      <c r="H7" s="10" t="s">
        <v>32</v>
      </c>
    </row>
    <row r="8" spans="1:8" x14ac:dyDescent="0.3">
      <c r="A8" s="7" t="s">
        <v>137</v>
      </c>
      <c r="B8" s="10" t="s">
        <v>28</v>
      </c>
      <c r="C8" s="10" t="s">
        <v>29</v>
      </c>
      <c r="D8" s="90">
        <v>46127</v>
      </c>
      <c r="E8" s="90">
        <v>46252</v>
      </c>
      <c r="F8" s="10" t="s">
        <v>139</v>
      </c>
      <c r="G8" s="91">
        <v>36000</v>
      </c>
      <c r="H8" s="10" t="s">
        <v>31</v>
      </c>
    </row>
    <row r="9" spans="1:8" x14ac:dyDescent="0.3">
      <c r="A9" s="7"/>
      <c r="B9" s="55"/>
      <c r="C9" s="55"/>
      <c r="D9" s="88"/>
      <c r="E9" s="88"/>
      <c r="F9" s="55"/>
      <c r="G9" s="89"/>
      <c r="H9" s="55"/>
    </row>
    <row r="10" spans="1:8" x14ac:dyDescent="0.3">
      <c r="A10" s="5" t="s">
        <v>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1E03-F326-4D1B-9137-2AB3CC4C0F25}">
  <dimension ref="A1"/>
  <sheetViews>
    <sheetView workbookViewId="0">
      <selection activeCell="P9" sqref="P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0650-FCB3-4220-B946-B55EB9643845}">
  <dimension ref="A1:K45"/>
  <sheetViews>
    <sheetView workbookViewId="0">
      <selection activeCell="A35" sqref="A35"/>
    </sheetView>
  </sheetViews>
  <sheetFormatPr defaultRowHeight="14.4" x14ac:dyDescent="0.3"/>
  <cols>
    <col min="1" max="1" width="15.109375" customWidth="1"/>
    <col min="2" max="2" width="13.88671875" bestFit="1" customWidth="1"/>
    <col min="3" max="3" width="10.109375" bestFit="1" customWidth="1"/>
    <col min="4" max="5" width="7.109375" bestFit="1" customWidth="1"/>
    <col min="6" max="6" width="8.44140625" bestFit="1" customWidth="1"/>
    <col min="7" max="7" width="5.5546875" bestFit="1" customWidth="1"/>
    <col min="8" max="8" width="10.44140625" bestFit="1" customWidth="1"/>
    <col min="9" max="9" width="10.5546875" bestFit="1" customWidth="1"/>
  </cols>
  <sheetData>
    <row r="1" spans="1:11" x14ac:dyDescent="0.3">
      <c r="A1" s="9" t="s">
        <v>250</v>
      </c>
    </row>
    <row r="2" spans="1:11" x14ac:dyDescent="0.3">
      <c r="A2" s="13" t="s">
        <v>33</v>
      </c>
      <c r="B2" s="3" t="s">
        <v>48</v>
      </c>
      <c r="C2" s="18" t="s">
        <v>41</v>
      </c>
      <c r="D2" s="18" t="s">
        <v>42</v>
      </c>
      <c r="E2" s="18" t="s">
        <v>43</v>
      </c>
      <c r="F2" s="14" t="s">
        <v>44</v>
      </c>
      <c r="G2" s="3" t="s">
        <v>45</v>
      </c>
      <c r="H2" s="18" t="s">
        <v>46</v>
      </c>
      <c r="I2" s="18" t="s">
        <v>47</v>
      </c>
      <c r="K2" s="21"/>
    </row>
    <row r="3" spans="1:11" x14ac:dyDescent="0.3">
      <c r="A3" s="6" t="s">
        <v>36</v>
      </c>
      <c r="B3" s="6" t="s">
        <v>155</v>
      </c>
      <c r="C3" s="201">
        <v>32469</v>
      </c>
      <c r="D3" s="202">
        <v>84.8</v>
      </c>
      <c r="E3" s="202">
        <v>43.2</v>
      </c>
      <c r="F3" s="4">
        <v>1</v>
      </c>
      <c r="G3" s="4">
        <v>15.73</v>
      </c>
      <c r="H3" s="4">
        <v>58.3</v>
      </c>
      <c r="I3" s="202">
        <v>240.7</v>
      </c>
      <c r="J3" s="97"/>
      <c r="K3" s="97"/>
    </row>
    <row r="4" spans="1:11" x14ac:dyDescent="0.3">
      <c r="A4" s="6" t="s">
        <v>173</v>
      </c>
      <c r="B4" s="6" t="s">
        <v>7</v>
      </c>
      <c r="C4" s="201">
        <v>29853</v>
      </c>
      <c r="D4" s="202">
        <v>87.2</v>
      </c>
      <c r="E4" s="202">
        <v>41.1</v>
      </c>
      <c r="F4" s="4">
        <v>1.3</v>
      </c>
      <c r="G4" s="4">
        <v>15.7</v>
      </c>
      <c r="H4" s="4">
        <v>58.48</v>
      </c>
      <c r="I4" s="202">
        <v>239.3</v>
      </c>
      <c r="J4" s="97"/>
      <c r="K4" s="97"/>
    </row>
    <row r="5" spans="1:11" x14ac:dyDescent="0.3">
      <c r="A5" s="6" t="s">
        <v>34</v>
      </c>
      <c r="B5" s="6" t="s">
        <v>153</v>
      </c>
      <c r="C5" s="201">
        <v>30367</v>
      </c>
      <c r="D5" s="4">
        <v>82.7</v>
      </c>
      <c r="E5" s="4">
        <v>37.299999999999997</v>
      </c>
      <c r="F5" s="4">
        <v>1</v>
      </c>
      <c r="G5" s="4">
        <v>13.45</v>
      </c>
      <c r="H5" s="202">
        <v>60.33</v>
      </c>
      <c r="I5" s="202">
        <v>238.1</v>
      </c>
      <c r="J5" s="97"/>
      <c r="K5" s="97"/>
    </row>
    <row r="6" spans="1:11" x14ac:dyDescent="0.3">
      <c r="A6" s="6" t="s">
        <v>40</v>
      </c>
      <c r="B6" s="6" t="s">
        <v>2</v>
      </c>
      <c r="C6" s="201">
        <v>32656</v>
      </c>
      <c r="D6" s="4">
        <v>84.1</v>
      </c>
      <c r="E6" s="4">
        <v>38.9</v>
      </c>
      <c r="F6" s="4">
        <v>1</v>
      </c>
      <c r="G6" s="4">
        <v>14.75</v>
      </c>
      <c r="H6" s="4">
        <v>59.53</v>
      </c>
      <c r="I6" s="202">
        <v>235.8</v>
      </c>
      <c r="J6" s="97"/>
      <c r="K6" s="97"/>
    </row>
    <row r="7" spans="1:11" x14ac:dyDescent="0.3">
      <c r="A7" s="6" t="s">
        <v>50</v>
      </c>
      <c r="B7" s="6" t="s">
        <v>156</v>
      </c>
      <c r="C7" s="201">
        <v>31768</v>
      </c>
      <c r="D7" s="4">
        <v>81.900000000000006</v>
      </c>
      <c r="E7" s="4">
        <v>40</v>
      </c>
      <c r="F7" s="4">
        <v>1.3</v>
      </c>
      <c r="G7" s="4">
        <v>12.8</v>
      </c>
      <c r="H7" s="4">
        <v>58.45</v>
      </c>
      <c r="I7" s="202">
        <v>235.5</v>
      </c>
      <c r="J7" s="97"/>
      <c r="K7" s="97"/>
    </row>
    <row r="8" spans="1:11" x14ac:dyDescent="0.3">
      <c r="A8" s="6" t="s">
        <v>173</v>
      </c>
      <c r="B8" s="6" t="s">
        <v>6</v>
      </c>
      <c r="C8" s="201">
        <v>31768</v>
      </c>
      <c r="D8" s="4">
        <v>82.8</v>
      </c>
      <c r="E8" s="202">
        <v>41.8</v>
      </c>
      <c r="F8" s="4">
        <v>1.3</v>
      </c>
      <c r="G8" s="202">
        <v>15.88</v>
      </c>
      <c r="H8" s="202">
        <v>61.1</v>
      </c>
      <c r="I8" s="202">
        <v>234.3</v>
      </c>
      <c r="J8" s="97"/>
      <c r="K8" s="97"/>
    </row>
    <row r="9" spans="1:11" x14ac:dyDescent="0.3">
      <c r="A9" s="6" t="s">
        <v>34</v>
      </c>
      <c r="B9" s="6" t="s">
        <v>157</v>
      </c>
      <c r="C9" s="201">
        <v>29339</v>
      </c>
      <c r="D9" s="4">
        <v>81.400000000000006</v>
      </c>
      <c r="E9" s="4">
        <v>39.4</v>
      </c>
      <c r="F9" s="202">
        <v>1.8</v>
      </c>
      <c r="G9" s="4">
        <v>13.58</v>
      </c>
      <c r="H9" s="4">
        <v>58.38</v>
      </c>
      <c r="I9" s="202">
        <v>233.5</v>
      </c>
      <c r="J9" s="97"/>
      <c r="K9" s="97"/>
    </row>
    <row r="10" spans="1:11" x14ac:dyDescent="0.3">
      <c r="A10" s="6" t="s">
        <v>287</v>
      </c>
      <c r="B10" s="6" t="s">
        <v>151</v>
      </c>
      <c r="C10" s="201">
        <v>31114</v>
      </c>
      <c r="D10" s="4">
        <v>83.7</v>
      </c>
      <c r="E10" s="4">
        <v>36.4</v>
      </c>
      <c r="F10" s="202">
        <v>2</v>
      </c>
      <c r="G10" s="4">
        <v>14.03</v>
      </c>
      <c r="H10" s="4">
        <v>58.5</v>
      </c>
      <c r="I10" s="202">
        <v>232.3</v>
      </c>
      <c r="J10" s="97"/>
      <c r="K10" s="97"/>
    </row>
    <row r="11" spans="1:11" x14ac:dyDescent="0.3">
      <c r="A11" s="6" t="s">
        <v>40</v>
      </c>
      <c r="B11" s="6" t="s">
        <v>162</v>
      </c>
      <c r="C11" s="201">
        <v>29900</v>
      </c>
      <c r="D11" s="202">
        <v>84.5</v>
      </c>
      <c r="E11" s="4">
        <v>39.4</v>
      </c>
      <c r="F11" s="202">
        <v>1.5</v>
      </c>
      <c r="G11" s="4">
        <v>14.45</v>
      </c>
      <c r="H11" s="4">
        <v>58.13</v>
      </c>
      <c r="I11" s="202">
        <v>231.5</v>
      </c>
      <c r="J11" s="97"/>
      <c r="K11" s="97"/>
    </row>
    <row r="12" spans="1:11" x14ac:dyDescent="0.3">
      <c r="A12" s="6" t="s">
        <v>34</v>
      </c>
      <c r="B12" s="6" t="s">
        <v>11</v>
      </c>
      <c r="C12" s="201">
        <v>32656</v>
      </c>
      <c r="D12" s="202">
        <v>85.4</v>
      </c>
      <c r="E12" s="202">
        <v>42.8</v>
      </c>
      <c r="F12" s="4">
        <v>1.3</v>
      </c>
      <c r="G12" s="4">
        <v>15.03</v>
      </c>
      <c r="H12" s="4">
        <v>58.83</v>
      </c>
      <c r="I12" s="202">
        <v>229.9</v>
      </c>
      <c r="J12" s="97"/>
      <c r="K12" s="97"/>
    </row>
    <row r="13" spans="1:11" x14ac:dyDescent="0.3">
      <c r="A13" s="6" t="s">
        <v>40</v>
      </c>
      <c r="B13" s="6" t="s">
        <v>152</v>
      </c>
      <c r="C13" s="201">
        <v>31161</v>
      </c>
      <c r="D13" s="4">
        <v>80.8</v>
      </c>
      <c r="E13" s="202">
        <v>41.4</v>
      </c>
      <c r="F13" s="202">
        <v>1.5</v>
      </c>
      <c r="G13" s="4">
        <v>13.98</v>
      </c>
      <c r="H13" s="4">
        <v>58.93</v>
      </c>
      <c r="I13" s="202">
        <v>229.8</v>
      </c>
      <c r="J13" s="97"/>
      <c r="K13" s="97"/>
    </row>
    <row r="14" spans="1:11" x14ac:dyDescent="0.3">
      <c r="A14" s="6" t="s">
        <v>37</v>
      </c>
      <c r="B14" s="6" t="s">
        <v>159</v>
      </c>
      <c r="C14" s="201">
        <v>32142</v>
      </c>
      <c r="D14" s="4">
        <v>82.1</v>
      </c>
      <c r="E14" s="202">
        <v>47.1</v>
      </c>
      <c r="F14" s="4">
        <v>1</v>
      </c>
      <c r="G14" s="4">
        <v>15.25</v>
      </c>
      <c r="H14" s="4">
        <v>58.78</v>
      </c>
      <c r="I14" s="202">
        <v>229.7</v>
      </c>
      <c r="J14" s="97"/>
      <c r="K14" s="97"/>
    </row>
    <row r="15" spans="1:11" x14ac:dyDescent="0.3">
      <c r="A15" s="6" t="s">
        <v>50</v>
      </c>
      <c r="B15" s="6" t="s">
        <v>4</v>
      </c>
      <c r="C15" s="201">
        <v>29946</v>
      </c>
      <c r="D15" s="4">
        <v>78.7</v>
      </c>
      <c r="E15" s="4">
        <v>37.6</v>
      </c>
      <c r="F15" s="202">
        <v>1.5</v>
      </c>
      <c r="G15" s="4">
        <v>12.95</v>
      </c>
      <c r="H15" s="4">
        <v>59.05</v>
      </c>
      <c r="I15" s="202">
        <v>229.1</v>
      </c>
      <c r="J15" s="97"/>
      <c r="K15" s="97"/>
    </row>
    <row r="16" spans="1:11" x14ac:dyDescent="0.3">
      <c r="A16" s="6" t="s">
        <v>36</v>
      </c>
      <c r="B16" s="6" t="s">
        <v>145</v>
      </c>
      <c r="C16" s="201">
        <v>32095</v>
      </c>
      <c r="D16" s="4">
        <v>82.7</v>
      </c>
      <c r="E16" s="4">
        <v>40.1</v>
      </c>
      <c r="F16" s="4">
        <v>1.3</v>
      </c>
      <c r="G16" s="4">
        <v>13.33</v>
      </c>
      <c r="H16" s="4">
        <v>58.13</v>
      </c>
      <c r="I16" s="202">
        <v>228.6</v>
      </c>
      <c r="J16" s="97"/>
      <c r="K16" s="97"/>
    </row>
    <row r="17" spans="1:11" x14ac:dyDescent="0.3">
      <c r="A17" s="6" t="s">
        <v>166</v>
      </c>
      <c r="B17" s="6" t="s">
        <v>161</v>
      </c>
      <c r="C17" s="201">
        <v>32282</v>
      </c>
      <c r="D17" s="4">
        <v>82.9</v>
      </c>
      <c r="E17" s="4">
        <v>40.1</v>
      </c>
      <c r="F17" s="4">
        <v>1.3</v>
      </c>
      <c r="G17" s="4">
        <v>13.33</v>
      </c>
      <c r="H17" s="4">
        <v>58.25</v>
      </c>
      <c r="I17" s="202">
        <v>228.4</v>
      </c>
      <c r="J17" s="97"/>
      <c r="K17" s="97"/>
    </row>
    <row r="18" spans="1:11" x14ac:dyDescent="0.3">
      <c r="A18" s="6" t="s">
        <v>34</v>
      </c>
      <c r="B18" s="6" t="s">
        <v>9</v>
      </c>
      <c r="C18" s="201">
        <v>30414</v>
      </c>
      <c r="D18" s="4">
        <v>81.900000000000006</v>
      </c>
      <c r="E18" s="202">
        <v>41.6</v>
      </c>
      <c r="F18" s="202">
        <v>1.5</v>
      </c>
      <c r="G18" s="202">
        <v>16.899999999999999</v>
      </c>
      <c r="H18" s="4">
        <v>60.03</v>
      </c>
      <c r="I18" s="202">
        <v>226.9</v>
      </c>
      <c r="J18" s="97"/>
      <c r="K18" s="97"/>
    </row>
    <row r="19" spans="1:11" x14ac:dyDescent="0.3">
      <c r="A19" s="6" t="s">
        <v>166</v>
      </c>
      <c r="B19" s="6" t="s">
        <v>163</v>
      </c>
      <c r="C19" s="201">
        <v>28592</v>
      </c>
      <c r="D19" s="4">
        <v>84</v>
      </c>
      <c r="E19" s="202">
        <v>42.3</v>
      </c>
      <c r="F19" s="4">
        <v>1</v>
      </c>
      <c r="G19" s="4">
        <v>14.65</v>
      </c>
      <c r="H19" s="4">
        <v>59.03</v>
      </c>
      <c r="I19" s="202">
        <v>222.5</v>
      </c>
      <c r="J19" s="97"/>
      <c r="K19" s="97"/>
    </row>
    <row r="20" spans="1:11" x14ac:dyDescent="0.3">
      <c r="A20" s="6" t="s">
        <v>287</v>
      </c>
      <c r="B20" s="6" t="s">
        <v>143</v>
      </c>
      <c r="C20" s="201">
        <v>30647</v>
      </c>
      <c r="D20" s="4">
        <v>84</v>
      </c>
      <c r="E20" s="202">
        <v>43.5</v>
      </c>
      <c r="F20" s="4">
        <v>1.3</v>
      </c>
      <c r="G20" s="4">
        <v>15.7</v>
      </c>
      <c r="H20" s="202">
        <v>60.55</v>
      </c>
      <c r="I20" s="202">
        <v>220.5</v>
      </c>
      <c r="J20" s="97"/>
      <c r="K20" s="97"/>
    </row>
    <row r="21" spans="1:11" x14ac:dyDescent="0.3">
      <c r="A21" s="6" t="s">
        <v>50</v>
      </c>
      <c r="B21" s="6" t="s">
        <v>149</v>
      </c>
      <c r="C21" s="201">
        <v>29526</v>
      </c>
      <c r="D21" s="4">
        <v>80.2</v>
      </c>
      <c r="E21" s="4">
        <v>37.200000000000003</v>
      </c>
      <c r="F21" s="4">
        <v>1</v>
      </c>
      <c r="G21" s="4">
        <v>13.3</v>
      </c>
      <c r="H21" s="4">
        <v>58.93</v>
      </c>
      <c r="I21" s="202">
        <v>220.1</v>
      </c>
      <c r="J21" s="97"/>
      <c r="K21" s="97"/>
    </row>
    <row r="22" spans="1:11" x14ac:dyDescent="0.3">
      <c r="A22" s="6" t="s">
        <v>287</v>
      </c>
      <c r="B22" s="6" t="s">
        <v>147</v>
      </c>
      <c r="C22" s="201">
        <v>30367</v>
      </c>
      <c r="D22" s="4">
        <v>81.099999999999994</v>
      </c>
      <c r="E22" s="4">
        <v>40.4</v>
      </c>
      <c r="F22" s="202">
        <v>1.5</v>
      </c>
      <c r="G22" s="4">
        <v>13.03</v>
      </c>
      <c r="H22" s="4">
        <v>58.75</v>
      </c>
      <c r="I22" s="202">
        <v>218.9</v>
      </c>
      <c r="J22" s="97"/>
      <c r="K22" s="97"/>
    </row>
    <row r="23" spans="1:11" x14ac:dyDescent="0.3">
      <c r="A23" s="6" t="s">
        <v>40</v>
      </c>
      <c r="B23" s="6" t="s">
        <v>158</v>
      </c>
      <c r="C23" s="201">
        <v>31208</v>
      </c>
      <c r="D23" s="4">
        <v>83.4</v>
      </c>
      <c r="E23" s="4">
        <v>41.3</v>
      </c>
      <c r="F23" s="4">
        <v>1.3</v>
      </c>
      <c r="G23" s="4">
        <v>15.65</v>
      </c>
      <c r="H23" s="4">
        <v>58.65</v>
      </c>
      <c r="I23" s="202">
        <v>218</v>
      </c>
      <c r="J23" s="97"/>
      <c r="K23" s="97"/>
    </row>
    <row r="24" spans="1:11" x14ac:dyDescent="0.3">
      <c r="A24" s="6" t="s">
        <v>173</v>
      </c>
      <c r="B24" s="6" t="s">
        <v>5</v>
      </c>
      <c r="C24" s="201">
        <v>32890</v>
      </c>
      <c r="D24" s="4">
        <v>83.8</v>
      </c>
      <c r="E24" s="202">
        <v>42.4</v>
      </c>
      <c r="F24" s="4">
        <v>1.3</v>
      </c>
      <c r="G24" s="4">
        <v>13.9</v>
      </c>
      <c r="H24" s="4">
        <v>58.28</v>
      </c>
      <c r="I24" s="4">
        <v>216.8</v>
      </c>
      <c r="J24" s="97"/>
      <c r="K24" s="97"/>
    </row>
    <row r="25" spans="1:11" x14ac:dyDescent="0.3">
      <c r="A25" s="6" t="s">
        <v>34</v>
      </c>
      <c r="B25" s="6" t="s">
        <v>10</v>
      </c>
      <c r="C25" s="201">
        <v>30414</v>
      </c>
      <c r="D25" s="4">
        <v>80.8</v>
      </c>
      <c r="E25" s="4">
        <v>38.9</v>
      </c>
      <c r="F25" s="202">
        <v>2</v>
      </c>
      <c r="G25" s="4">
        <v>14.18</v>
      </c>
      <c r="H25" s="4">
        <v>58.93</v>
      </c>
      <c r="I25" s="4">
        <v>216.4</v>
      </c>
      <c r="J25" s="97"/>
      <c r="K25" s="97"/>
    </row>
    <row r="26" spans="1:11" x14ac:dyDescent="0.3">
      <c r="A26" s="6" t="s">
        <v>287</v>
      </c>
      <c r="B26" s="6" t="s">
        <v>148</v>
      </c>
      <c r="C26" s="2">
        <v>28264</v>
      </c>
      <c r="D26" s="4">
        <v>83.3</v>
      </c>
      <c r="E26" s="202">
        <v>44.9</v>
      </c>
      <c r="F26" s="4">
        <v>1.3</v>
      </c>
      <c r="G26" s="4">
        <v>14.35</v>
      </c>
      <c r="H26" s="4">
        <v>58.88</v>
      </c>
      <c r="I26" s="4">
        <v>216.2</v>
      </c>
      <c r="J26" s="97"/>
      <c r="K26" s="97"/>
    </row>
    <row r="27" spans="1:11" x14ac:dyDescent="0.3">
      <c r="A27" s="6" t="s">
        <v>34</v>
      </c>
      <c r="B27" s="6" t="s">
        <v>160</v>
      </c>
      <c r="C27" s="201">
        <v>30927</v>
      </c>
      <c r="D27" s="4">
        <v>79.099999999999994</v>
      </c>
      <c r="E27" s="4">
        <v>37.200000000000003</v>
      </c>
      <c r="F27" s="4">
        <v>1</v>
      </c>
      <c r="G27" s="4">
        <v>12.48</v>
      </c>
      <c r="H27" s="4">
        <v>58.18</v>
      </c>
      <c r="I27" s="4">
        <v>215.4</v>
      </c>
      <c r="J27" s="97"/>
      <c r="K27" s="97"/>
    </row>
    <row r="28" spans="1:11" x14ac:dyDescent="0.3">
      <c r="A28" s="6" t="s">
        <v>287</v>
      </c>
      <c r="B28" s="6" t="s">
        <v>154</v>
      </c>
      <c r="C28" s="201">
        <v>29900</v>
      </c>
      <c r="D28" s="4">
        <v>83.7</v>
      </c>
      <c r="E28" s="4">
        <v>37.1</v>
      </c>
      <c r="F28" s="202">
        <v>1.5</v>
      </c>
      <c r="G28" s="4">
        <v>11.25</v>
      </c>
      <c r="H28" s="4">
        <v>56.85</v>
      </c>
      <c r="I28" s="4">
        <v>214.4</v>
      </c>
      <c r="J28" s="97"/>
      <c r="K28" s="97"/>
    </row>
    <row r="29" spans="1:11" x14ac:dyDescent="0.3">
      <c r="A29" s="6" t="s">
        <v>37</v>
      </c>
      <c r="B29" s="6" t="s">
        <v>150</v>
      </c>
      <c r="C29" s="201">
        <v>30367</v>
      </c>
      <c r="D29" s="4">
        <v>80.900000000000006</v>
      </c>
      <c r="E29" s="4">
        <v>36.700000000000003</v>
      </c>
      <c r="F29" s="4">
        <v>1.3</v>
      </c>
      <c r="G29" s="4">
        <v>13.58</v>
      </c>
      <c r="H29" s="4">
        <v>58.2</v>
      </c>
      <c r="I29" s="4">
        <v>214.2</v>
      </c>
      <c r="J29" s="97"/>
      <c r="K29" s="97"/>
    </row>
    <row r="30" spans="1:11" x14ac:dyDescent="0.3">
      <c r="A30" s="6" t="s">
        <v>35</v>
      </c>
      <c r="B30" s="6" t="s">
        <v>8</v>
      </c>
      <c r="C30" s="201">
        <v>29806</v>
      </c>
      <c r="D30" s="4">
        <v>81.3</v>
      </c>
      <c r="E30" s="202">
        <v>41.5</v>
      </c>
      <c r="F30" s="4">
        <v>1.3</v>
      </c>
      <c r="G30" s="4">
        <v>14.1</v>
      </c>
      <c r="H30" s="4">
        <v>58.33</v>
      </c>
      <c r="I30" s="4">
        <v>212.9</v>
      </c>
      <c r="J30" s="97"/>
      <c r="K30" s="97"/>
    </row>
    <row r="31" spans="1:11" ht="15.6" customHeight="1" x14ac:dyDescent="0.3">
      <c r="A31" s="6" t="s">
        <v>50</v>
      </c>
      <c r="B31" s="6" t="s">
        <v>3</v>
      </c>
      <c r="C31" s="2">
        <v>27143</v>
      </c>
      <c r="D31" s="4">
        <v>74.2</v>
      </c>
      <c r="E31" s="4">
        <v>40.299999999999997</v>
      </c>
      <c r="F31" s="4">
        <v>1</v>
      </c>
      <c r="G31" s="4">
        <v>12.4</v>
      </c>
      <c r="H31" s="4">
        <v>57.53</v>
      </c>
      <c r="I31" s="4">
        <v>210.1</v>
      </c>
      <c r="J31" s="97"/>
      <c r="K31" s="97"/>
    </row>
    <row r="32" spans="1:11" x14ac:dyDescent="0.3">
      <c r="A32" s="6" t="s">
        <v>40</v>
      </c>
      <c r="B32" s="6" t="s">
        <v>1</v>
      </c>
      <c r="C32" s="2">
        <v>27237</v>
      </c>
      <c r="D32" s="4">
        <v>79.7</v>
      </c>
      <c r="E32" s="4">
        <v>36</v>
      </c>
      <c r="F32" s="4">
        <v>1.5</v>
      </c>
      <c r="G32" s="4">
        <v>14.68</v>
      </c>
      <c r="H32" s="4">
        <v>58.6</v>
      </c>
      <c r="I32" s="4">
        <v>207.9</v>
      </c>
      <c r="J32" s="97"/>
      <c r="K32" s="97"/>
    </row>
    <row r="33" spans="1:11" x14ac:dyDescent="0.3">
      <c r="A33" s="6" t="s">
        <v>40</v>
      </c>
      <c r="B33" s="6" t="s">
        <v>0</v>
      </c>
      <c r="C33" s="201">
        <v>31301</v>
      </c>
      <c r="D33" s="4">
        <v>82.4</v>
      </c>
      <c r="E33" s="4">
        <v>40.200000000000003</v>
      </c>
      <c r="F33" s="202">
        <v>2</v>
      </c>
      <c r="G33" s="4">
        <v>12.63</v>
      </c>
      <c r="H33" s="4">
        <v>55.93</v>
      </c>
      <c r="I33" s="4">
        <v>207.8</v>
      </c>
      <c r="J33" s="97"/>
      <c r="K33" s="97"/>
    </row>
    <row r="34" spans="1:11" x14ac:dyDescent="0.3">
      <c r="A34" s="6" t="s">
        <v>37</v>
      </c>
      <c r="B34" s="6" t="s">
        <v>57</v>
      </c>
      <c r="C34" s="2">
        <v>28638</v>
      </c>
      <c r="D34" s="202">
        <v>85.6</v>
      </c>
      <c r="E34" s="4">
        <v>40.4</v>
      </c>
      <c r="F34" s="4">
        <v>1.8</v>
      </c>
      <c r="G34" s="4">
        <v>14.65</v>
      </c>
      <c r="H34" s="4">
        <v>59.35</v>
      </c>
      <c r="I34" s="4">
        <v>205.8</v>
      </c>
      <c r="J34" s="97"/>
      <c r="K34" s="97"/>
    </row>
    <row r="35" spans="1:11" x14ac:dyDescent="0.3">
      <c r="A35" s="6" t="s">
        <v>287</v>
      </c>
      <c r="B35" s="6" t="s">
        <v>146</v>
      </c>
      <c r="C35" s="2">
        <v>23826</v>
      </c>
      <c r="D35" s="4">
        <v>81.8</v>
      </c>
      <c r="E35" s="4">
        <v>38</v>
      </c>
      <c r="F35" s="4">
        <v>1</v>
      </c>
      <c r="G35" s="4">
        <v>13.25</v>
      </c>
      <c r="H35" s="4">
        <v>57.85</v>
      </c>
      <c r="I35" s="4">
        <v>202.1</v>
      </c>
      <c r="J35" s="97"/>
      <c r="K35" s="97"/>
    </row>
    <row r="36" spans="1:11" x14ac:dyDescent="0.3">
      <c r="A36" s="6" t="s">
        <v>50</v>
      </c>
      <c r="B36" s="6" t="s">
        <v>144</v>
      </c>
      <c r="C36" s="2">
        <v>27751</v>
      </c>
      <c r="D36" s="4">
        <v>84.3</v>
      </c>
      <c r="E36" s="4">
        <v>39.4</v>
      </c>
      <c r="F36" s="4">
        <v>1</v>
      </c>
      <c r="G36" s="4">
        <v>13.05</v>
      </c>
      <c r="H36" s="4">
        <v>59.93</v>
      </c>
      <c r="I36" s="4">
        <v>200.1</v>
      </c>
      <c r="J36" s="97"/>
      <c r="K36" s="97"/>
    </row>
    <row r="37" spans="1:11" x14ac:dyDescent="0.3">
      <c r="A37" s="207" t="s">
        <v>12</v>
      </c>
      <c r="B37" s="207"/>
      <c r="C37" s="2">
        <v>3958.4</v>
      </c>
      <c r="D37" s="4">
        <v>2.83</v>
      </c>
      <c r="E37" s="4">
        <v>4.43</v>
      </c>
      <c r="F37" s="4">
        <v>0.49</v>
      </c>
      <c r="G37" s="4">
        <v>1.1200000000000001</v>
      </c>
      <c r="H37" s="4">
        <v>0.997</v>
      </c>
      <c r="I37" s="4">
        <v>23.04</v>
      </c>
      <c r="J37" s="97"/>
      <c r="K37" s="97"/>
    </row>
    <row r="38" spans="1:11" x14ac:dyDescent="0.3">
      <c r="A38" s="207" t="s">
        <v>13</v>
      </c>
      <c r="B38" s="207"/>
      <c r="C38" s="4">
        <v>11.14</v>
      </c>
      <c r="D38" s="4">
        <v>2.93</v>
      </c>
      <c r="E38" s="4">
        <v>9.4</v>
      </c>
      <c r="F38" s="4">
        <v>31.77</v>
      </c>
      <c r="G38" s="4">
        <v>6.79</v>
      </c>
      <c r="H38" s="4">
        <v>1.45</v>
      </c>
      <c r="I38" s="4">
        <v>8.82</v>
      </c>
      <c r="J38" s="97"/>
      <c r="K38" s="97"/>
    </row>
    <row r="39" spans="1:11" x14ac:dyDescent="0.3">
      <c r="A39" s="207" t="s">
        <v>14</v>
      </c>
      <c r="B39" s="207"/>
      <c r="C39" s="2">
        <v>30256.9</v>
      </c>
      <c r="D39" s="4">
        <v>82.36</v>
      </c>
      <c r="E39" s="4">
        <v>40.15</v>
      </c>
      <c r="F39" s="4">
        <v>1.32</v>
      </c>
      <c r="G39" s="4">
        <v>14.055999999999999</v>
      </c>
      <c r="H39" s="4">
        <v>58.701000000000001</v>
      </c>
      <c r="I39" s="4">
        <v>222.46</v>
      </c>
      <c r="J39" s="97"/>
      <c r="K39" s="97"/>
    </row>
    <row r="40" spans="1:11" x14ac:dyDescent="0.3">
      <c r="A40" s="102" t="s">
        <v>283</v>
      </c>
      <c r="B40" s="102"/>
      <c r="C40" s="103"/>
      <c r="D40" s="103"/>
      <c r="E40" s="103"/>
      <c r="F40" s="103"/>
      <c r="G40" s="103"/>
      <c r="H40" s="103"/>
      <c r="I40" s="103"/>
    </row>
    <row r="41" spans="1:11" x14ac:dyDescent="0.3">
      <c r="A41" s="205"/>
      <c r="B41" s="206"/>
    </row>
    <row r="42" spans="1:11" x14ac:dyDescent="0.3">
      <c r="A42" s="1"/>
    </row>
    <row r="43" spans="1:11" x14ac:dyDescent="0.3">
      <c r="A43" s="1"/>
    </row>
    <row r="44" spans="1:11" x14ac:dyDescent="0.3">
      <c r="A44" s="1"/>
    </row>
    <row r="45" spans="1:11" x14ac:dyDescent="0.3">
      <c r="A45" s="16"/>
    </row>
  </sheetData>
  <sortState xmlns:xlrd2="http://schemas.microsoft.com/office/spreadsheetml/2017/richdata2" ref="A3:I36">
    <sortCondition descending="1" ref="I3:I36"/>
  </sortState>
  <mergeCells count="4">
    <mergeCell ref="A37:B37"/>
    <mergeCell ref="A38:B38"/>
    <mergeCell ref="A39:B39"/>
    <mergeCell ref="A41:B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E421F-38E9-4B2C-8784-48426960E04E}">
  <dimension ref="A1:I46"/>
  <sheetViews>
    <sheetView workbookViewId="0">
      <selection activeCell="A5" sqref="A5"/>
    </sheetView>
  </sheetViews>
  <sheetFormatPr defaultRowHeight="14.4" x14ac:dyDescent="0.3"/>
  <cols>
    <col min="1" max="1" width="13.6640625" customWidth="1"/>
    <col min="2" max="2" width="14.5546875" bestFit="1" customWidth="1"/>
    <col min="3" max="3" width="10.109375" bestFit="1" customWidth="1"/>
    <col min="4" max="5" width="7.109375" bestFit="1" customWidth="1"/>
    <col min="6" max="6" width="8.44140625" bestFit="1" customWidth="1"/>
    <col min="7" max="7" width="5.5546875" bestFit="1" customWidth="1"/>
    <col min="8" max="8" width="10.44140625" bestFit="1" customWidth="1"/>
    <col min="9" max="9" width="11.33203125" bestFit="1" customWidth="1"/>
  </cols>
  <sheetData>
    <row r="1" spans="1:9" x14ac:dyDescent="0.3">
      <c r="A1" s="9" t="s">
        <v>208</v>
      </c>
    </row>
    <row r="2" spans="1:9" x14ac:dyDescent="0.3">
      <c r="A2" s="13" t="s">
        <v>33</v>
      </c>
      <c r="B2" s="3" t="s">
        <v>48</v>
      </c>
      <c r="C2" s="18" t="s">
        <v>41</v>
      </c>
      <c r="D2" s="18" t="s">
        <v>42</v>
      </c>
      <c r="E2" s="18" t="s">
        <v>43</v>
      </c>
      <c r="F2" s="14" t="s">
        <v>44</v>
      </c>
      <c r="G2" s="3" t="s">
        <v>45</v>
      </c>
      <c r="H2" s="18" t="s">
        <v>46</v>
      </c>
      <c r="I2" s="18" t="s">
        <v>47</v>
      </c>
    </row>
    <row r="3" spans="1:9" x14ac:dyDescent="0.3">
      <c r="A3" s="6" t="s">
        <v>36</v>
      </c>
      <c r="B3" s="98" t="s">
        <v>155</v>
      </c>
      <c r="C3" s="2">
        <v>27517</v>
      </c>
      <c r="D3" s="202">
        <v>87.4</v>
      </c>
      <c r="E3" s="202">
        <v>47.9</v>
      </c>
      <c r="F3" s="4">
        <v>1</v>
      </c>
      <c r="G3" s="202">
        <v>12.875</v>
      </c>
      <c r="H3" s="4">
        <v>56.03</v>
      </c>
      <c r="I3" s="202">
        <v>185.2</v>
      </c>
    </row>
    <row r="4" spans="1:9" x14ac:dyDescent="0.3">
      <c r="A4" s="6" t="s">
        <v>35</v>
      </c>
      <c r="B4" s="98" t="s">
        <v>174</v>
      </c>
      <c r="C4" s="201">
        <v>28545</v>
      </c>
      <c r="D4" s="202">
        <v>86.4</v>
      </c>
      <c r="E4" s="202">
        <v>49.6</v>
      </c>
      <c r="F4" s="4">
        <v>1.3</v>
      </c>
      <c r="G4" s="4">
        <v>11.35</v>
      </c>
      <c r="H4" s="4">
        <v>56.48</v>
      </c>
      <c r="I4" s="202">
        <v>180.2</v>
      </c>
    </row>
    <row r="5" spans="1:9" x14ac:dyDescent="0.3">
      <c r="A5" s="6" t="s">
        <v>287</v>
      </c>
      <c r="B5" s="98" t="s">
        <v>148</v>
      </c>
      <c r="C5" s="2">
        <v>27844</v>
      </c>
      <c r="D5" s="202">
        <v>87.6</v>
      </c>
      <c r="E5" s="202">
        <v>49.3</v>
      </c>
      <c r="F5" s="4">
        <v>1.3</v>
      </c>
      <c r="G5" s="202">
        <v>13.1</v>
      </c>
      <c r="H5" s="4">
        <v>55.83</v>
      </c>
      <c r="I5" s="202">
        <v>175.2</v>
      </c>
    </row>
    <row r="6" spans="1:9" x14ac:dyDescent="0.3">
      <c r="A6" s="6" t="s">
        <v>166</v>
      </c>
      <c r="B6" s="98" t="s">
        <v>163</v>
      </c>
      <c r="C6" s="2">
        <v>27657</v>
      </c>
      <c r="D6" s="202">
        <v>88.1</v>
      </c>
      <c r="E6" s="202">
        <v>49.9</v>
      </c>
      <c r="F6" s="4">
        <v>1.3</v>
      </c>
      <c r="G6" s="202">
        <v>12.875</v>
      </c>
      <c r="H6" s="4">
        <v>55.38</v>
      </c>
      <c r="I6" s="202">
        <v>174.5</v>
      </c>
    </row>
    <row r="7" spans="1:9" x14ac:dyDescent="0.3">
      <c r="A7" s="6" t="s">
        <v>34</v>
      </c>
      <c r="B7" s="98" t="s">
        <v>11</v>
      </c>
      <c r="C7" s="2">
        <v>27984</v>
      </c>
      <c r="D7" s="202">
        <v>89.9</v>
      </c>
      <c r="E7" s="202">
        <v>48.4</v>
      </c>
      <c r="F7" s="4">
        <v>1</v>
      </c>
      <c r="G7" s="202">
        <v>12.725</v>
      </c>
      <c r="H7" s="4">
        <v>56.03</v>
      </c>
      <c r="I7" s="202">
        <v>171.8</v>
      </c>
    </row>
    <row r="8" spans="1:9" x14ac:dyDescent="0.3">
      <c r="A8" s="6" t="s">
        <v>50</v>
      </c>
      <c r="B8" s="98" t="s">
        <v>156</v>
      </c>
      <c r="C8" s="201">
        <v>28825</v>
      </c>
      <c r="D8" s="4">
        <v>82.2</v>
      </c>
      <c r="E8" s="4">
        <v>41.8</v>
      </c>
      <c r="F8" s="4">
        <v>1.3</v>
      </c>
      <c r="G8" s="4">
        <v>9.5500000000000007</v>
      </c>
      <c r="H8" s="4">
        <v>56.23</v>
      </c>
      <c r="I8" s="202">
        <v>171.7</v>
      </c>
    </row>
    <row r="9" spans="1:9" x14ac:dyDescent="0.3">
      <c r="A9" s="6" t="s">
        <v>173</v>
      </c>
      <c r="B9" s="98" t="s">
        <v>5</v>
      </c>
      <c r="C9" s="2">
        <v>27797</v>
      </c>
      <c r="D9" s="4">
        <v>83.6</v>
      </c>
      <c r="E9" s="4">
        <v>46.3</v>
      </c>
      <c r="F9" s="4">
        <v>1</v>
      </c>
      <c r="G9" s="4">
        <v>10.673</v>
      </c>
      <c r="H9" s="4">
        <v>55.13</v>
      </c>
      <c r="I9" s="202">
        <v>169</v>
      </c>
    </row>
    <row r="10" spans="1:9" x14ac:dyDescent="0.3">
      <c r="A10" s="6" t="s">
        <v>40</v>
      </c>
      <c r="B10" s="98" t="s">
        <v>158</v>
      </c>
      <c r="C10" s="2">
        <v>25882</v>
      </c>
      <c r="D10" s="202">
        <v>89.2</v>
      </c>
      <c r="E10" s="4">
        <v>45.5</v>
      </c>
      <c r="F10" s="4">
        <v>1</v>
      </c>
      <c r="G10" s="202">
        <v>11.925000000000001</v>
      </c>
      <c r="H10" s="4">
        <v>57.68</v>
      </c>
      <c r="I10" s="202">
        <v>168.2</v>
      </c>
    </row>
    <row r="11" spans="1:9" x14ac:dyDescent="0.3">
      <c r="A11" s="6" t="s">
        <v>173</v>
      </c>
      <c r="B11" s="98" t="s">
        <v>6</v>
      </c>
      <c r="C11" s="2">
        <v>27937</v>
      </c>
      <c r="D11" s="202">
        <v>86</v>
      </c>
      <c r="E11" s="4">
        <v>44.6</v>
      </c>
      <c r="F11" s="4">
        <v>1</v>
      </c>
      <c r="G11" s="202">
        <v>13.074999999999999</v>
      </c>
      <c r="H11" s="202">
        <v>58.48</v>
      </c>
      <c r="I11" s="202">
        <v>167.5</v>
      </c>
    </row>
    <row r="12" spans="1:9" x14ac:dyDescent="0.3">
      <c r="A12" s="6" t="s">
        <v>40</v>
      </c>
      <c r="B12" s="98" t="s">
        <v>1</v>
      </c>
      <c r="C12" s="201">
        <v>28872</v>
      </c>
      <c r="D12" s="4">
        <v>79.5</v>
      </c>
      <c r="E12" s="4">
        <v>42.8</v>
      </c>
      <c r="F12" s="4">
        <v>1.3</v>
      </c>
      <c r="G12" s="4">
        <v>11.475</v>
      </c>
      <c r="H12" s="4">
        <v>56.98</v>
      </c>
      <c r="I12" s="202">
        <v>166.7</v>
      </c>
    </row>
    <row r="13" spans="1:9" x14ac:dyDescent="0.3">
      <c r="A13" s="6" t="s">
        <v>40</v>
      </c>
      <c r="B13" s="98" t="s">
        <v>152</v>
      </c>
      <c r="C13" s="201">
        <v>29199</v>
      </c>
      <c r="D13" s="4">
        <v>78.7</v>
      </c>
      <c r="E13" s="4">
        <v>39.299999999999997</v>
      </c>
      <c r="F13" s="4">
        <v>1.3</v>
      </c>
      <c r="G13" s="4">
        <v>11.074999999999999</v>
      </c>
      <c r="H13" s="4">
        <v>56.28</v>
      </c>
      <c r="I13" s="202">
        <v>166.7</v>
      </c>
    </row>
    <row r="14" spans="1:9" x14ac:dyDescent="0.3">
      <c r="A14" s="6" t="s">
        <v>40</v>
      </c>
      <c r="B14" s="98" t="s">
        <v>162</v>
      </c>
      <c r="C14" s="201">
        <v>28311</v>
      </c>
      <c r="D14" s="4">
        <v>81.8</v>
      </c>
      <c r="E14" s="4">
        <v>42.5</v>
      </c>
      <c r="F14" s="4">
        <v>1</v>
      </c>
      <c r="G14" s="4">
        <v>11.188000000000001</v>
      </c>
      <c r="H14" s="4">
        <v>54.95</v>
      </c>
      <c r="I14" s="202">
        <v>165.6</v>
      </c>
    </row>
    <row r="15" spans="1:9" x14ac:dyDescent="0.3">
      <c r="A15" s="6" t="s">
        <v>37</v>
      </c>
      <c r="B15" s="98" t="s">
        <v>159</v>
      </c>
      <c r="C15" s="201">
        <v>29292</v>
      </c>
      <c r="D15" s="202">
        <v>87.3</v>
      </c>
      <c r="E15" s="202">
        <v>50.3</v>
      </c>
      <c r="F15" s="4">
        <v>1.3</v>
      </c>
      <c r="G15" s="202">
        <v>11.712999999999999</v>
      </c>
      <c r="H15" s="4">
        <v>56.35</v>
      </c>
      <c r="I15" s="202">
        <v>164.9</v>
      </c>
    </row>
    <row r="16" spans="1:9" x14ac:dyDescent="0.3">
      <c r="A16" s="6" t="s">
        <v>34</v>
      </c>
      <c r="B16" s="98" t="s">
        <v>9</v>
      </c>
      <c r="C16" s="2">
        <v>27657</v>
      </c>
      <c r="D16" s="202">
        <v>85.3</v>
      </c>
      <c r="E16" s="4">
        <v>44.9</v>
      </c>
      <c r="F16" s="4">
        <v>1</v>
      </c>
      <c r="G16" s="202">
        <v>12.925000000000001</v>
      </c>
      <c r="H16" s="202">
        <v>59</v>
      </c>
      <c r="I16" s="202">
        <v>164.7</v>
      </c>
    </row>
    <row r="17" spans="1:9" x14ac:dyDescent="0.3">
      <c r="A17" s="6" t="s">
        <v>173</v>
      </c>
      <c r="B17" s="98" t="s">
        <v>7</v>
      </c>
      <c r="C17" s="201">
        <v>28218</v>
      </c>
      <c r="D17" s="202">
        <v>89.7</v>
      </c>
      <c r="E17" s="202">
        <v>48.7</v>
      </c>
      <c r="F17" s="4">
        <v>1</v>
      </c>
      <c r="G17" s="4">
        <v>11.45</v>
      </c>
      <c r="H17" s="4">
        <v>56.15</v>
      </c>
      <c r="I17" s="202">
        <v>163.80000000000001</v>
      </c>
    </row>
    <row r="18" spans="1:9" x14ac:dyDescent="0.3">
      <c r="A18" s="6" t="s">
        <v>287</v>
      </c>
      <c r="B18" s="98" t="s">
        <v>143</v>
      </c>
      <c r="C18" s="201">
        <v>28218</v>
      </c>
      <c r="D18" s="4">
        <v>82.8</v>
      </c>
      <c r="E18" s="4">
        <v>43.2</v>
      </c>
      <c r="F18" s="4">
        <v>1</v>
      </c>
      <c r="G18" s="202">
        <v>12.324999999999999</v>
      </c>
      <c r="H18" s="202">
        <v>58.65</v>
      </c>
      <c r="I18" s="202">
        <v>162.1</v>
      </c>
    </row>
    <row r="19" spans="1:9" x14ac:dyDescent="0.3">
      <c r="A19" s="6" t="s">
        <v>40</v>
      </c>
      <c r="B19" s="98" t="s">
        <v>2</v>
      </c>
      <c r="C19" s="201">
        <v>28124</v>
      </c>
      <c r="D19" s="4">
        <v>80</v>
      </c>
      <c r="E19" s="4">
        <v>41.1</v>
      </c>
      <c r="F19" s="4">
        <v>1</v>
      </c>
      <c r="G19" s="4">
        <v>10.018000000000001</v>
      </c>
      <c r="H19" s="4">
        <v>56.7</v>
      </c>
      <c r="I19" s="202">
        <v>161.6</v>
      </c>
    </row>
    <row r="20" spans="1:9" x14ac:dyDescent="0.3">
      <c r="A20" s="6" t="s">
        <v>34</v>
      </c>
      <c r="B20" s="98" t="s">
        <v>153</v>
      </c>
      <c r="C20" s="201">
        <v>28405</v>
      </c>
      <c r="D20" s="4">
        <v>84.3</v>
      </c>
      <c r="E20" s="4">
        <v>42.1</v>
      </c>
      <c r="F20" s="4">
        <v>1.3</v>
      </c>
      <c r="G20" s="4">
        <v>10.108000000000001</v>
      </c>
      <c r="H20" s="4">
        <v>56.4</v>
      </c>
      <c r="I20" s="4">
        <v>158.9</v>
      </c>
    </row>
    <row r="21" spans="1:9" x14ac:dyDescent="0.3">
      <c r="A21" s="6" t="s">
        <v>50</v>
      </c>
      <c r="B21" s="98" t="s">
        <v>144</v>
      </c>
      <c r="C21" s="2">
        <v>26022</v>
      </c>
      <c r="D21" s="202">
        <v>89.8</v>
      </c>
      <c r="E21" s="4">
        <v>41.3</v>
      </c>
      <c r="F21" s="4">
        <v>1.3</v>
      </c>
      <c r="G21" s="4">
        <v>10.667999999999999</v>
      </c>
      <c r="H21" s="4">
        <v>57.03</v>
      </c>
      <c r="I21" s="4">
        <v>155.5</v>
      </c>
    </row>
    <row r="22" spans="1:9" x14ac:dyDescent="0.3">
      <c r="A22" s="6" t="s">
        <v>34</v>
      </c>
      <c r="B22" s="98" t="s">
        <v>160</v>
      </c>
      <c r="C22" s="2">
        <v>27844</v>
      </c>
      <c r="D22" s="4">
        <v>84.2</v>
      </c>
      <c r="E22" s="4">
        <v>38.6</v>
      </c>
      <c r="F22" s="4">
        <v>1.3</v>
      </c>
      <c r="G22" s="4">
        <v>8.9280000000000008</v>
      </c>
      <c r="H22" s="4">
        <v>55.18</v>
      </c>
      <c r="I22" s="4">
        <v>154</v>
      </c>
    </row>
    <row r="23" spans="1:9" x14ac:dyDescent="0.3">
      <c r="A23" s="6" t="s">
        <v>287</v>
      </c>
      <c r="B23" s="98" t="s">
        <v>151</v>
      </c>
      <c r="C23" s="2">
        <v>27657</v>
      </c>
      <c r="D23" s="4">
        <v>82.5</v>
      </c>
      <c r="E23" s="4">
        <v>40.4</v>
      </c>
      <c r="F23" s="4">
        <v>1.3</v>
      </c>
      <c r="G23" s="4">
        <v>9.8379999999999992</v>
      </c>
      <c r="H23" s="4">
        <v>54.13</v>
      </c>
      <c r="I23" s="4">
        <v>152.1</v>
      </c>
    </row>
    <row r="24" spans="1:9" x14ac:dyDescent="0.3">
      <c r="A24" s="6" t="s">
        <v>36</v>
      </c>
      <c r="B24" s="98" t="s">
        <v>145</v>
      </c>
      <c r="C24" s="201">
        <v>28451</v>
      </c>
      <c r="D24" s="4">
        <v>79.5</v>
      </c>
      <c r="E24" s="4">
        <v>41.3</v>
      </c>
      <c r="F24" s="4">
        <v>1</v>
      </c>
      <c r="G24" s="4">
        <v>9.2629999999999999</v>
      </c>
      <c r="H24" s="4">
        <v>53.5</v>
      </c>
      <c r="I24" s="4">
        <v>152</v>
      </c>
    </row>
    <row r="25" spans="1:9" x14ac:dyDescent="0.3">
      <c r="A25" s="6" t="s">
        <v>34</v>
      </c>
      <c r="B25" s="98" t="s">
        <v>157</v>
      </c>
      <c r="C25" s="2">
        <v>27704</v>
      </c>
      <c r="D25" s="4">
        <v>83.8</v>
      </c>
      <c r="E25" s="4">
        <v>41.1</v>
      </c>
      <c r="F25" s="202">
        <v>1.8</v>
      </c>
      <c r="G25" s="4">
        <v>10.08</v>
      </c>
      <c r="H25" s="4">
        <v>53.9</v>
      </c>
      <c r="I25" s="4">
        <v>150.80000000000001</v>
      </c>
    </row>
    <row r="26" spans="1:9" x14ac:dyDescent="0.3">
      <c r="A26" s="6" t="s">
        <v>50</v>
      </c>
      <c r="B26" s="98" t="s">
        <v>3</v>
      </c>
      <c r="C26" s="201">
        <v>30694</v>
      </c>
      <c r="D26" s="4">
        <v>76.8</v>
      </c>
      <c r="E26" s="4">
        <v>40</v>
      </c>
      <c r="F26" s="4">
        <v>1</v>
      </c>
      <c r="G26" s="4">
        <v>8.7829999999999995</v>
      </c>
      <c r="H26" s="4">
        <v>54.18</v>
      </c>
      <c r="I26" s="4">
        <v>150.30000000000001</v>
      </c>
    </row>
    <row r="27" spans="1:9" x14ac:dyDescent="0.3">
      <c r="A27" s="6" t="s">
        <v>37</v>
      </c>
      <c r="B27" s="98" t="s">
        <v>150</v>
      </c>
      <c r="C27" s="201">
        <v>28171</v>
      </c>
      <c r="D27" s="4">
        <v>80.099999999999994</v>
      </c>
      <c r="E27" s="4">
        <v>40.1</v>
      </c>
      <c r="F27" s="4">
        <v>1</v>
      </c>
      <c r="G27" s="4">
        <v>10.025</v>
      </c>
      <c r="H27" s="4">
        <v>56.55</v>
      </c>
      <c r="I27" s="4">
        <v>150.19999999999999</v>
      </c>
    </row>
    <row r="28" spans="1:9" x14ac:dyDescent="0.3">
      <c r="A28" s="6" t="s">
        <v>287</v>
      </c>
      <c r="B28" s="98" t="s">
        <v>154</v>
      </c>
      <c r="C28" s="201">
        <v>28078</v>
      </c>
      <c r="D28" s="4">
        <v>83.7</v>
      </c>
      <c r="E28" s="4">
        <v>40.200000000000003</v>
      </c>
      <c r="F28" s="4">
        <v>1.5</v>
      </c>
      <c r="G28" s="4">
        <v>9.9550000000000001</v>
      </c>
      <c r="H28" s="4">
        <v>54.8</v>
      </c>
      <c r="I28" s="4">
        <v>149.19999999999999</v>
      </c>
    </row>
    <row r="29" spans="1:9" x14ac:dyDescent="0.3">
      <c r="A29" s="6" t="s">
        <v>50</v>
      </c>
      <c r="B29" s="98" t="s">
        <v>149</v>
      </c>
      <c r="C29" s="2">
        <v>26770</v>
      </c>
      <c r="D29" s="4">
        <v>78</v>
      </c>
      <c r="E29" s="4">
        <v>37.4</v>
      </c>
      <c r="F29" s="4">
        <v>1</v>
      </c>
      <c r="G29" s="4">
        <v>9.8230000000000004</v>
      </c>
      <c r="H29" s="4">
        <v>56.25</v>
      </c>
      <c r="I29" s="4">
        <v>146.30000000000001</v>
      </c>
    </row>
    <row r="30" spans="1:9" x14ac:dyDescent="0.3">
      <c r="A30" s="6" t="s">
        <v>166</v>
      </c>
      <c r="B30" s="98" t="s">
        <v>161</v>
      </c>
      <c r="C30" s="2">
        <v>25835</v>
      </c>
      <c r="D30" s="4">
        <v>78.3</v>
      </c>
      <c r="E30" s="4">
        <v>39.799999999999997</v>
      </c>
      <c r="F30" s="4">
        <v>1</v>
      </c>
      <c r="G30" s="4">
        <v>9.4179999999999993</v>
      </c>
      <c r="H30" s="4">
        <v>53.93</v>
      </c>
      <c r="I30" s="4">
        <v>145.30000000000001</v>
      </c>
    </row>
    <row r="31" spans="1:9" x14ac:dyDescent="0.3">
      <c r="A31" s="6" t="s">
        <v>34</v>
      </c>
      <c r="B31" s="98" t="s">
        <v>10</v>
      </c>
      <c r="C31" s="2">
        <v>24947</v>
      </c>
      <c r="D31" s="4">
        <v>82.3</v>
      </c>
      <c r="E31" s="4">
        <v>40.700000000000003</v>
      </c>
      <c r="F31" s="4">
        <v>1.3</v>
      </c>
      <c r="G31" s="202">
        <v>12.125</v>
      </c>
      <c r="H31" s="4">
        <v>57.35</v>
      </c>
      <c r="I31" s="4">
        <v>143.30000000000001</v>
      </c>
    </row>
    <row r="32" spans="1:9" x14ac:dyDescent="0.3">
      <c r="A32" s="6" t="s">
        <v>50</v>
      </c>
      <c r="B32" s="98" t="s">
        <v>4</v>
      </c>
      <c r="C32" s="201">
        <v>28545</v>
      </c>
      <c r="D32" s="4">
        <v>78.5</v>
      </c>
      <c r="E32" s="4">
        <v>37.6</v>
      </c>
      <c r="F32" s="4">
        <v>1</v>
      </c>
      <c r="G32" s="4">
        <v>10.003</v>
      </c>
      <c r="H32" s="4">
        <v>55.7</v>
      </c>
      <c r="I32" s="4">
        <v>141.1</v>
      </c>
    </row>
    <row r="33" spans="1:9" x14ac:dyDescent="0.3">
      <c r="A33" s="6" t="s">
        <v>37</v>
      </c>
      <c r="B33" s="98" t="s">
        <v>57</v>
      </c>
      <c r="C33" s="2">
        <v>27470</v>
      </c>
      <c r="D33" s="4">
        <v>83.4</v>
      </c>
      <c r="E33" s="4">
        <v>44.4</v>
      </c>
      <c r="F33" s="4">
        <v>1</v>
      </c>
      <c r="G33" s="4">
        <v>11.475</v>
      </c>
      <c r="H33" s="4">
        <v>56.98</v>
      </c>
      <c r="I33" s="4">
        <v>139.1</v>
      </c>
    </row>
    <row r="34" spans="1:9" x14ac:dyDescent="0.3">
      <c r="A34" s="6" t="s">
        <v>164</v>
      </c>
      <c r="B34" s="98" t="s">
        <v>147</v>
      </c>
      <c r="C34" s="2">
        <v>26209</v>
      </c>
      <c r="D34" s="4">
        <v>79.7</v>
      </c>
      <c r="E34" s="4">
        <v>39.700000000000003</v>
      </c>
      <c r="F34" s="4">
        <v>1</v>
      </c>
      <c r="G34" s="4">
        <v>9.8729999999999993</v>
      </c>
      <c r="H34" s="4">
        <v>55.68</v>
      </c>
      <c r="I34" s="4">
        <v>135.80000000000001</v>
      </c>
    </row>
    <row r="35" spans="1:9" x14ac:dyDescent="0.3">
      <c r="A35" s="6" t="s">
        <v>40</v>
      </c>
      <c r="B35" s="98" t="s">
        <v>0</v>
      </c>
      <c r="C35" s="201">
        <v>28311</v>
      </c>
      <c r="D35" s="4">
        <v>76.7</v>
      </c>
      <c r="E35" s="4">
        <v>39.299999999999997</v>
      </c>
      <c r="F35" s="4">
        <v>1</v>
      </c>
      <c r="G35" s="4">
        <v>11.148</v>
      </c>
      <c r="H35" s="4">
        <v>55.38</v>
      </c>
      <c r="I35" s="4">
        <v>134.69999999999999</v>
      </c>
    </row>
    <row r="36" spans="1:9" x14ac:dyDescent="0.3">
      <c r="A36" s="6" t="s">
        <v>173</v>
      </c>
      <c r="B36" s="98" t="s">
        <v>171</v>
      </c>
      <c r="C36" s="201">
        <v>28264</v>
      </c>
      <c r="D36" s="4">
        <v>80.5</v>
      </c>
      <c r="E36" s="4">
        <v>39.5</v>
      </c>
      <c r="F36" s="4">
        <v>1</v>
      </c>
      <c r="G36" s="4">
        <v>9.61</v>
      </c>
      <c r="H36" s="4">
        <v>52.15</v>
      </c>
      <c r="I36" s="4">
        <v>133.9</v>
      </c>
    </row>
    <row r="37" spans="1:9" x14ac:dyDescent="0.3">
      <c r="A37" s="6" t="s">
        <v>287</v>
      </c>
      <c r="B37" s="98" t="s">
        <v>146</v>
      </c>
      <c r="C37" s="2">
        <v>25041</v>
      </c>
      <c r="D37" s="4">
        <v>83.5</v>
      </c>
      <c r="E37" s="4">
        <v>40</v>
      </c>
      <c r="F37" s="4">
        <v>1</v>
      </c>
      <c r="G37" s="202">
        <v>11.93</v>
      </c>
      <c r="H37" s="4">
        <v>54.18</v>
      </c>
      <c r="I37" s="4">
        <v>128.4</v>
      </c>
    </row>
    <row r="38" spans="1:9" x14ac:dyDescent="0.3">
      <c r="A38" s="207" t="s">
        <v>12</v>
      </c>
      <c r="B38" s="207"/>
      <c r="C38" s="2">
        <v>2617.8000000000002</v>
      </c>
      <c r="D38" s="2">
        <v>4.72</v>
      </c>
      <c r="E38" s="4">
        <v>3.85</v>
      </c>
      <c r="F38" s="4">
        <v>0.36</v>
      </c>
      <c r="G38" s="4">
        <v>1.3514999999999999</v>
      </c>
      <c r="H38" s="4">
        <v>0.89500000000000002</v>
      </c>
      <c r="I38" s="4">
        <v>23.61</v>
      </c>
    </row>
    <row r="39" spans="1:9" x14ac:dyDescent="0.3">
      <c r="A39" s="207" t="s">
        <v>13</v>
      </c>
      <c r="B39" s="207"/>
      <c r="C39" s="2">
        <v>8.0299999999999994</v>
      </c>
      <c r="D39" s="2">
        <v>4.84</v>
      </c>
      <c r="E39" s="4">
        <v>7.66</v>
      </c>
      <c r="F39" s="4">
        <v>27.66</v>
      </c>
      <c r="G39" s="4">
        <v>10.51</v>
      </c>
      <c r="H39" s="4">
        <v>1.37</v>
      </c>
      <c r="I39" s="4">
        <v>12.8</v>
      </c>
    </row>
    <row r="40" spans="1:9" x14ac:dyDescent="0.3">
      <c r="A40" s="207" t="s">
        <v>14</v>
      </c>
      <c r="B40" s="207"/>
      <c r="C40" s="2">
        <v>27779.9</v>
      </c>
      <c r="D40" s="2">
        <v>83.15</v>
      </c>
      <c r="E40" s="4">
        <v>42.82</v>
      </c>
      <c r="F40" s="4">
        <v>1.1200000000000001</v>
      </c>
      <c r="G40" s="4">
        <v>10.953200000000001</v>
      </c>
      <c r="H40" s="4">
        <v>55.871000000000002</v>
      </c>
      <c r="I40" s="4">
        <v>157.15</v>
      </c>
    </row>
    <row r="41" spans="1:9" x14ac:dyDescent="0.3">
      <c r="A41" s="102"/>
      <c r="B41" s="102"/>
      <c r="C41" s="103"/>
      <c r="D41" s="103"/>
      <c r="E41" s="103"/>
      <c r="F41" s="103"/>
      <c r="G41" s="103"/>
      <c r="H41" s="103"/>
      <c r="I41" s="103"/>
    </row>
    <row r="42" spans="1:9" ht="16.2" x14ac:dyDescent="0.3">
      <c r="A42" s="1" t="s">
        <v>209</v>
      </c>
    </row>
    <row r="43" spans="1:9" x14ac:dyDescent="0.3">
      <c r="A43" s="1" t="s">
        <v>283</v>
      </c>
    </row>
    <row r="44" spans="1:9" x14ac:dyDescent="0.3">
      <c r="A44" s="1"/>
    </row>
    <row r="45" spans="1:9" x14ac:dyDescent="0.3">
      <c r="A45" s="1"/>
    </row>
    <row r="46" spans="1:9" x14ac:dyDescent="0.3">
      <c r="A46" s="16"/>
    </row>
  </sheetData>
  <mergeCells count="3">
    <mergeCell ref="A38:B38"/>
    <mergeCell ref="A39:B39"/>
    <mergeCell ref="A40:B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0E29-75ED-4661-9F45-4546908F4200}">
  <dimension ref="A3:K44"/>
  <sheetViews>
    <sheetView topLeftCell="A4" workbookViewId="0">
      <selection activeCell="A9" sqref="A9"/>
    </sheetView>
  </sheetViews>
  <sheetFormatPr defaultColWidth="15.44140625" defaultRowHeight="14.4" x14ac:dyDescent="0.3"/>
  <cols>
    <col min="1" max="1" width="14.5546875" customWidth="1"/>
    <col min="2" max="2" width="13.88671875" bestFit="1" customWidth="1"/>
    <col min="3" max="3" width="10.109375" bestFit="1" customWidth="1"/>
    <col min="4" max="5" width="7.109375" bestFit="1" customWidth="1"/>
    <col min="6" max="6" width="8.44140625" bestFit="1" customWidth="1"/>
    <col min="7" max="7" width="5.5546875" bestFit="1" customWidth="1"/>
    <col min="8" max="8" width="10.44140625" bestFit="1" customWidth="1"/>
    <col min="9" max="9" width="10.5546875" bestFit="1" customWidth="1"/>
  </cols>
  <sheetData>
    <row r="3" spans="1:11" x14ac:dyDescent="0.3">
      <c r="A3" s="9" t="s">
        <v>175</v>
      </c>
    </row>
    <row r="4" spans="1:11" x14ac:dyDescent="0.3">
      <c r="A4" s="17" t="s">
        <v>33</v>
      </c>
      <c r="B4" s="14" t="s">
        <v>39</v>
      </c>
      <c r="C4" s="18" t="s">
        <v>41</v>
      </c>
      <c r="D4" s="18" t="s">
        <v>42</v>
      </c>
      <c r="E4" s="18" t="s">
        <v>43</v>
      </c>
      <c r="F4" s="14" t="s">
        <v>44</v>
      </c>
      <c r="G4" s="3" t="s">
        <v>45</v>
      </c>
      <c r="H4" s="18" t="s">
        <v>46</v>
      </c>
      <c r="I4" s="18" t="s">
        <v>47</v>
      </c>
      <c r="J4" s="20"/>
    </row>
    <row r="5" spans="1:11" x14ac:dyDescent="0.3">
      <c r="A5" s="6" t="s">
        <v>166</v>
      </c>
      <c r="B5" s="6" t="s">
        <v>163</v>
      </c>
      <c r="C5" s="202">
        <v>27668</v>
      </c>
      <c r="D5" s="202">
        <v>82.9</v>
      </c>
      <c r="E5" s="202">
        <v>41.9</v>
      </c>
      <c r="F5" s="4">
        <v>1</v>
      </c>
      <c r="G5" s="4">
        <v>11.25</v>
      </c>
      <c r="H5" s="4">
        <v>59.55</v>
      </c>
      <c r="I5" s="202">
        <v>215.9</v>
      </c>
      <c r="J5" s="20"/>
    </row>
    <row r="6" spans="1:11" x14ac:dyDescent="0.3">
      <c r="A6" s="6" t="s">
        <v>35</v>
      </c>
      <c r="B6" s="6" t="s">
        <v>174</v>
      </c>
      <c r="C6" s="202">
        <v>27520</v>
      </c>
      <c r="D6" s="202">
        <v>82.7</v>
      </c>
      <c r="E6" s="202">
        <v>40.299999999999997</v>
      </c>
      <c r="F6" s="4">
        <v>1.5</v>
      </c>
      <c r="G6" s="4">
        <v>11.03</v>
      </c>
      <c r="H6" s="4">
        <v>59.43</v>
      </c>
      <c r="I6" s="202">
        <v>211.7</v>
      </c>
      <c r="K6" s="21"/>
    </row>
    <row r="7" spans="1:11" x14ac:dyDescent="0.3">
      <c r="A7" s="6" t="s">
        <v>36</v>
      </c>
      <c r="B7" s="6" t="s">
        <v>155</v>
      </c>
      <c r="C7" s="202">
        <v>29785</v>
      </c>
      <c r="D7" s="202">
        <v>84.5</v>
      </c>
      <c r="E7" s="202">
        <v>40.5</v>
      </c>
      <c r="F7" s="4">
        <v>1.5</v>
      </c>
      <c r="G7" s="4">
        <v>11.25</v>
      </c>
      <c r="H7" s="4">
        <v>59.35</v>
      </c>
      <c r="I7" s="202">
        <v>204.6</v>
      </c>
      <c r="K7" s="96"/>
    </row>
    <row r="8" spans="1:11" x14ac:dyDescent="0.3">
      <c r="A8" s="6" t="s">
        <v>37</v>
      </c>
      <c r="B8" s="6" t="s">
        <v>159</v>
      </c>
      <c r="C8" s="202">
        <v>26290</v>
      </c>
      <c r="D8" s="202">
        <v>83.1</v>
      </c>
      <c r="E8" s="202">
        <v>40.700000000000003</v>
      </c>
      <c r="F8" s="4">
        <v>1</v>
      </c>
      <c r="G8" s="4">
        <v>11.6</v>
      </c>
      <c r="H8" s="4">
        <v>59.68</v>
      </c>
      <c r="I8" s="202">
        <v>202</v>
      </c>
      <c r="K8" s="97"/>
    </row>
    <row r="9" spans="1:11" x14ac:dyDescent="0.3">
      <c r="A9" s="6" t="s">
        <v>287</v>
      </c>
      <c r="B9" s="6" t="s">
        <v>148</v>
      </c>
      <c r="C9" s="202">
        <v>25945</v>
      </c>
      <c r="D9" s="202">
        <v>82.7</v>
      </c>
      <c r="E9" s="202">
        <v>40.299999999999997</v>
      </c>
      <c r="F9" s="4">
        <v>1</v>
      </c>
      <c r="G9" s="202">
        <v>11.18</v>
      </c>
      <c r="H9" s="4">
        <v>59.4</v>
      </c>
      <c r="I9" s="202">
        <v>199.7</v>
      </c>
    </row>
    <row r="10" spans="1:11" x14ac:dyDescent="0.3">
      <c r="A10" s="6" t="s">
        <v>34</v>
      </c>
      <c r="B10" s="6" t="s">
        <v>11</v>
      </c>
      <c r="C10" s="202">
        <v>27619</v>
      </c>
      <c r="D10" s="202">
        <v>84.5</v>
      </c>
      <c r="E10" s="202">
        <v>41.5</v>
      </c>
      <c r="F10" s="4">
        <v>1.3</v>
      </c>
      <c r="G10" s="4">
        <v>11.53</v>
      </c>
      <c r="H10" s="4">
        <v>59.53</v>
      </c>
      <c r="I10" s="202">
        <v>199.5</v>
      </c>
    </row>
    <row r="11" spans="1:11" x14ac:dyDescent="0.3">
      <c r="A11" s="6" t="s">
        <v>173</v>
      </c>
      <c r="B11" s="6" t="s">
        <v>7</v>
      </c>
      <c r="C11" s="202">
        <v>28210</v>
      </c>
      <c r="D11" s="202">
        <v>84</v>
      </c>
      <c r="E11" s="202">
        <v>41</v>
      </c>
      <c r="F11" s="4">
        <v>1.3</v>
      </c>
      <c r="G11" s="4">
        <v>11.58</v>
      </c>
      <c r="H11" s="4">
        <v>59.45</v>
      </c>
      <c r="I11" s="202">
        <v>193.4</v>
      </c>
    </row>
    <row r="12" spans="1:11" x14ac:dyDescent="0.3">
      <c r="A12" s="6" t="s">
        <v>173</v>
      </c>
      <c r="B12" s="6" t="s">
        <v>5</v>
      </c>
      <c r="C12" s="202">
        <v>28751</v>
      </c>
      <c r="D12" s="202">
        <v>83</v>
      </c>
      <c r="E12" s="202">
        <v>40.6</v>
      </c>
      <c r="F12" s="4">
        <v>1.3</v>
      </c>
      <c r="G12" s="4">
        <v>11.33</v>
      </c>
      <c r="H12" s="4">
        <v>59.48</v>
      </c>
      <c r="I12" s="202">
        <v>192.4</v>
      </c>
    </row>
    <row r="13" spans="1:11" x14ac:dyDescent="0.3">
      <c r="A13" s="6" t="s">
        <v>166</v>
      </c>
      <c r="B13" s="6" t="s">
        <v>161</v>
      </c>
      <c r="C13" s="202">
        <v>28702</v>
      </c>
      <c r="D13" s="202">
        <v>83.7</v>
      </c>
      <c r="E13" s="202">
        <v>40.5</v>
      </c>
      <c r="F13" s="202">
        <v>1.8</v>
      </c>
      <c r="G13" s="4">
        <v>11.53</v>
      </c>
      <c r="H13" s="4">
        <v>59.83</v>
      </c>
      <c r="I13" s="202">
        <v>192.1</v>
      </c>
    </row>
    <row r="14" spans="1:11" x14ac:dyDescent="0.3">
      <c r="A14" s="6" t="s">
        <v>50</v>
      </c>
      <c r="B14" s="6" t="s">
        <v>156</v>
      </c>
      <c r="C14" s="202">
        <v>25157</v>
      </c>
      <c r="D14" s="4">
        <v>78.5</v>
      </c>
      <c r="E14" s="4">
        <v>34.9</v>
      </c>
      <c r="F14" s="202">
        <v>1.8</v>
      </c>
      <c r="G14" s="4">
        <v>10.83</v>
      </c>
      <c r="H14" s="4">
        <v>59.03</v>
      </c>
      <c r="I14" s="202">
        <v>191.3</v>
      </c>
    </row>
    <row r="15" spans="1:11" x14ac:dyDescent="0.3">
      <c r="A15" s="6" t="s">
        <v>287</v>
      </c>
      <c r="B15" s="6" t="s">
        <v>146</v>
      </c>
      <c r="C15" s="202">
        <v>26487</v>
      </c>
      <c r="D15" s="202">
        <v>84.1</v>
      </c>
      <c r="E15" s="202">
        <v>39.4</v>
      </c>
      <c r="F15" s="4">
        <v>1.3</v>
      </c>
      <c r="G15" s="4">
        <v>11.3</v>
      </c>
      <c r="H15" s="4">
        <v>59.5</v>
      </c>
      <c r="I15" s="202">
        <v>189.1</v>
      </c>
    </row>
    <row r="16" spans="1:11" x14ac:dyDescent="0.3">
      <c r="A16" s="6" t="s">
        <v>50</v>
      </c>
      <c r="B16" s="6" t="s">
        <v>3</v>
      </c>
      <c r="C16" s="202">
        <v>27127</v>
      </c>
      <c r="D16" s="4">
        <v>72.3</v>
      </c>
      <c r="E16" s="4">
        <v>34.700000000000003</v>
      </c>
      <c r="F16" s="4">
        <v>1</v>
      </c>
      <c r="G16" s="4">
        <v>10.88</v>
      </c>
      <c r="H16" s="4">
        <v>58.53</v>
      </c>
      <c r="I16" s="4">
        <v>181.4</v>
      </c>
    </row>
    <row r="17" spans="1:9" x14ac:dyDescent="0.3">
      <c r="A17" s="6" t="s">
        <v>34</v>
      </c>
      <c r="B17" s="6" t="s">
        <v>157</v>
      </c>
      <c r="C17" s="202">
        <v>27816</v>
      </c>
      <c r="D17" s="202">
        <v>81.2</v>
      </c>
      <c r="E17" s="4">
        <v>37.799999999999997</v>
      </c>
      <c r="F17" s="202">
        <v>2.2999999999999998</v>
      </c>
      <c r="G17" s="4">
        <v>11.28</v>
      </c>
      <c r="H17" s="4">
        <v>59.38</v>
      </c>
      <c r="I17" s="4">
        <v>179.4</v>
      </c>
    </row>
    <row r="18" spans="1:9" x14ac:dyDescent="0.3">
      <c r="A18" s="6" t="s">
        <v>287</v>
      </c>
      <c r="B18" s="6" t="s">
        <v>143</v>
      </c>
      <c r="C18" s="202">
        <v>26240</v>
      </c>
      <c r="D18" s="4">
        <v>80.5</v>
      </c>
      <c r="E18" s="4">
        <v>38</v>
      </c>
      <c r="F18" s="4">
        <v>1.3</v>
      </c>
      <c r="G18" s="4">
        <v>12.3</v>
      </c>
      <c r="H18" s="202">
        <v>61.75</v>
      </c>
      <c r="I18" s="4">
        <v>176.7</v>
      </c>
    </row>
    <row r="19" spans="1:9" x14ac:dyDescent="0.3">
      <c r="A19" s="6" t="s">
        <v>287</v>
      </c>
      <c r="B19" s="6" t="s">
        <v>151</v>
      </c>
      <c r="C19" s="202">
        <v>25305</v>
      </c>
      <c r="D19" s="4">
        <v>80.7</v>
      </c>
      <c r="E19" s="4">
        <v>36</v>
      </c>
      <c r="F19" s="202">
        <v>2.2999999999999998</v>
      </c>
      <c r="G19" s="4">
        <v>11.23</v>
      </c>
      <c r="H19" s="4">
        <v>59.23</v>
      </c>
      <c r="I19" s="4">
        <v>175.4</v>
      </c>
    </row>
    <row r="20" spans="1:9" x14ac:dyDescent="0.3">
      <c r="A20" s="6" t="s">
        <v>173</v>
      </c>
      <c r="B20" s="6" t="s">
        <v>6</v>
      </c>
      <c r="C20" s="202">
        <v>26487</v>
      </c>
      <c r="D20" s="4">
        <v>79.599999999999994</v>
      </c>
      <c r="E20" s="4">
        <v>35.200000000000003</v>
      </c>
      <c r="F20" s="4">
        <v>1.3</v>
      </c>
      <c r="G20" s="4">
        <v>12.4</v>
      </c>
      <c r="H20" s="202">
        <v>61.75</v>
      </c>
      <c r="I20" s="4">
        <v>174.9</v>
      </c>
    </row>
    <row r="21" spans="1:9" x14ac:dyDescent="0.3">
      <c r="A21" s="6" t="s">
        <v>40</v>
      </c>
      <c r="B21" s="6" t="s">
        <v>158</v>
      </c>
      <c r="C21" s="202">
        <v>25305</v>
      </c>
      <c r="D21" s="4">
        <v>80.599999999999994</v>
      </c>
      <c r="E21" s="4">
        <v>36.200000000000003</v>
      </c>
      <c r="F21" s="4">
        <v>1.3</v>
      </c>
      <c r="G21" s="4">
        <v>11.78</v>
      </c>
      <c r="H21" s="4">
        <v>60.45</v>
      </c>
      <c r="I21" s="4">
        <v>174.1</v>
      </c>
    </row>
    <row r="22" spans="1:9" x14ac:dyDescent="0.3">
      <c r="A22" s="6" t="s">
        <v>40</v>
      </c>
      <c r="B22" s="6" t="s">
        <v>162</v>
      </c>
      <c r="C22" s="202">
        <v>26487</v>
      </c>
      <c r="D22" s="4">
        <v>76.599999999999994</v>
      </c>
      <c r="E22" s="4">
        <v>35</v>
      </c>
      <c r="F22" s="4">
        <v>2</v>
      </c>
      <c r="G22" s="4">
        <v>11.48</v>
      </c>
      <c r="H22" s="4">
        <v>59.85</v>
      </c>
      <c r="I22" s="4">
        <v>171.7</v>
      </c>
    </row>
    <row r="23" spans="1:9" x14ac:dyDescent="0.3">
      <c r="A23" s="6" t="s">
        <v>34</v>
      </c>
      <c r="B23" s="6" t="s">
        <v>10</v>
      </c>
      <c r="C23" s="202">
        <v>28013</v>
      </c>
      <c r="D23" s="4">
        <v>79</v>
      </c>
      <c r="E23" s="4">
        <v>37.200000000000003</v>
      </c>
      <c r="F23" s="4">
        <v>1.8</v>
      </c>
      <c r="G23" s="4">
        <v>11.58</v>
      </c>
      <c r="H23" s="4">
        <v>60.45</v>
      </c>
      <c r="I23" s="4">
        <v>167.1</v>
      </c>
    </row>
    <row r="24" spans="1:9" x14ac:dyDescent="0.3">
      <c r="A24" s="6" t="s">
        <v>37</v>
      </c>
      <c r="B24" s="6" t="s">
        <v>150</v>
      </c>
      <c r="C24" s="202">
        <v>25847</v>
      </c>
      <c r="D24" s="4">
        <v>80</v>
      </c>
      <c r="E24" s="202">
        <v>38.9</v>
      </c>
      <c r="F24" s="4">
        <v>1.8</v>
      </c>
      <c r="G24" s="4">
        <v>11.75</v>
      </c>
      <c r="H24" s="4">
        <v>60.38</v>
      </c>
      <c r="I24" s="4">
        <v>164.5</v>
      </c>
    </row>
    <row r="25" spans="1:9" x14ac:dyDescent="0.3">
      <c r="A25" s="6" t="s">
        <v>287</v>
      </c>
      <c r="B25" s="6" t="s">
        <v>147</v>
      </c>
      <c r="C25" s="202">
        <v>26043</v>
      </c>
      <c r="D25" s="4">
        <v>79.5</v>
      </c>
      <c r="E25" s="4">
        <v>34.799999999999997</v>
      </c>
      <c r="F25" s="4">
        <v>1.5</v>
      </c>
      <c r="G25" s="4">
        <v>10.95</v>
      </c>
      <c r="H25" s="4">
        <v>59.43</v>
      </c>
      <c r="I25" s="4">
        <v>164.1</v>
      </c>
    </row>
    <row r="26" spans="1:9" x14ac:dyDescent="0.3">
      <c r="A26" s="6" t="s">
        <v>36</v>
      </c>
      <c r="B26" s="6" t="s">
        <v>145</v>
      </c>
      <c r="C26" s="202">
        <v>25896</v>
      </c>
      <c r="D26" s="4">
        <v>80</v>
      </c>
      <c r="E26" s="4">
        <v>37.799999999999997</v>
      </c>
      <c r="F26" s="202">
        <v>2.2999999999999998</v>
      </c>
      <c r="G26" s="4">
        <v>11.18</v>
      </c>
      <c r="H26" s="4">
        <v>59.43</v>
      </c>
      <c r="I26" s="4">
        <v>162.80000000000001</v>
      </c>
    </row>
    <row r="27" spans="1:9" x14ac:dyDescent="0.3">
      <c r="A27" s="6" t="s">
        <v>287</v>
      </c>
      <c r="B27" s="6" t="s">
        <v>154</v>
      </c>
      <c r="C27" s="202">
        <v>26536</v>
      </c>
      <c r="D27" s="202">
        <v>82.5</v>
      </c>
      <c r="E27" s="4">
        <v>35.6</v>
      </c>
      <c r="F27" s="4">
        <v>1.5</v>
      </c>
      <c r="G27" s="4">
        <v>10.35</v>
      </c>
      <c r="H27" s="4">
        <v>57.93</v>
      </c>
      <c r="I27" s="4">
        <v>162.1</v>
      </c>
    </row>
    <row r="28" spans="1:9" x14ac:dyDescent="0.3">
      <c r="A28" s="6" t="s">
        <v>34</v>
      </c>
      <c r="B28" s="6" t="s">
        <v>153</v>
      </c>
      <c r="C28" s="202">
        <v>25502</v>
      </c>
      <c r="D28" s="4">
        <v>76.900000000000006</v>
      </c>
      <c r="E28" s="4">
        <v>36.1</v>
      </c>
      <c r="F28" s="4">
        <v>1</v>
      </c>
      <c r="G28" s="4">
        <v>11.48</v>
      </c>
      <c r="H28" s="4">
        <v>60.55</v>
      </c>
      <c r="I28" s="4">
        <v>160.80000000000001</v>
      </c>
    </row>
    <row r="29" spans="1:9" x14ac:dyDescent="0.3">
      <c r="A29" s="6" t="s">
        <v>50</v>
      </c>
      <c r="B29" s="6" t="s">
        <v>4</v>
      </c>
      <c r="C29" s="202">
        <v>26437</v>
      </c>
      <c r="D29" s="4">
        <v>79.8</v>
      </c>
      <c r="E29" s="4">
        <v>36.5</v>
      </c>
      <c r="F29" s="4">
        <v>1</v>
      </c>
      <c r="G29" s="4">
        <v>11.4</v>
      </c>
      <c r="H29" s="4">
        <v>59.9</v>
      </c>
      <c r="I29" s="4">
        <v>160.69999999999999</v>
      </c>
    </row>
    <row r="30" spans="1:9" x14ac:dyDescent="0.3">
      <c r="A30" s="6" t="s">
        <v>40</v>
      </c>
      <c r="B30" s="6" t="s">
        <v>152</v>
      </c>
      <c r="C30" s="202">
        <v>25502</v>
      </c>
      <c r="D30" s="4">
        <v>75.3</v>
      </c>
      <c r="E30" s="4">
        <v>34.700000000000003</v>
      </c>
      <c r="F30" s="4">
        <v>1</v>
      </c>
      <c r="G30" s="4">
        <v>10.6</v>
      </c>
      <c r="H30" s="4">
        <v>58.63</v>
      </c>
      <c r="I30" s="4">
        <v>158.80000000000001</v>
      </c>
    </row>
    <row r="31" spans="1:9" x14ac:dyDescent="0.3">
      <c r="A31" s="6" t="s">
        <v>50</v>
      </c>
      <c r="B31" s="6" t="s">
        <v>144</v>
      </c>
      <c r="C31" s="4">
        <v>21465</v>
      </c>
      <c r="D31" s="202">
        <v>83.2</v>
      </c>
      <c r="E31" s="4">
        <v>36.5</v>
      </c>
      <c r="F31" s="4">
        <v>1</v>
      </c>
      <c r="G31" s="4">
        <v>11.73</v>
      </c>
      <c r="H31" s="4">
        <v>60.63</v>
      </c>
      <c r="I31" s="4">
        <v>157.4</v>
      </c>
    </row>
    <row r="32" spans="1:9" x14ac:dyDescent="0.3">
      <c r="A32" s="6" t="s">
        <v>40</v>
      </c>
      <c r="B32" s="6" t="s">
        <v>0</v>
      </c>
      <c r="C32" s="202">
        <v>25699</v>
      </c>
      <c r="D32" s="4">
        <v>79.400000000000006</v>
      </c>
      <c r="E32" s="4">
        <v>36.5</v>
      </c>
      <c r="F32" s="4">
        <v>1.5</v>
      </c>
      <c r="G32" s="4">
        <v>11.18</v>
      </c>
      <c r="H32" s="4">
        <v>58.7</v>
      </c>
      <c r="I32" s="4">
        <v>154.9</v>
      </c>
    </row>
    <row r="33" spans="1:9" x14ac:dyDescent="0.3">
      <c r="A33" s="6" t="s">
        <v>40</v>
      </c>
      <c r="B33" s="6" t="s">
        <v>2</v>
      </c>
      <c r="C33" s="4">
        <v>23631</v>
      </c>
      <c r="D33" s="4">
        <v>79.400000000000006</v>
      </c>
      <c r="E33" s="4">
        <v>35.700000000000003</v>
      </c>
      <c r="F33" s="202">
        <v>1.8</v>
      </c>
      <c r="G33" s="4">
        <v>12.38</v>
      </c>
      <c r="H33" s="4">
        <v>60.88</v>
      </c>
      <c r="I33" s="4">
        <v>152.30000000000001</v>
      </c>
    </row>
    <row r="34" spans="1:9" x14ac:dyDescent="0.3">
      <c r="A34" s="6" t="s">
        <v>34</v>
      </c>
      <c r="B34" s="6" t="s">
        <v>9</v>
      </c>
      <c r="C34" s="4">
        <v>24271</v>
      </c>
      <c r="D34" s="4">
        <v>77.599999999999994</v>
      </c>
      <c r="E34" s="4">
        <v>35.700000000000003</v>
      </c>
      <c r="F34" s="4">
        <v>1.5</v>
      </c>
      <c r="G34" s="4">
        <v>12.4</v>
      </c>
      <c r="H34" s="202">
        <v>61.83</v>
      </c>
      <c r="I34" s="4">
        <v>150.6</v>
      </c>
    </row>
    <row r="35" spans="1:9" x14ac:dyDescent="0.3">
      <c r="A35" s="6" t="s">
        <v>34</v>
      </c>
      <c r="B35" s="6" t="s">
        <v>160</v>
      </c>
      <c r="C35" s="202">
        <v>26487</v>
      </c>
      <c r="D35" s="4">
        <v>79.3</v>
      </c>
      <c r="E35" s="4">
        <v>32.700000000000003</v>
      </c>
      <c r="F35" s="4">
        <v>1.5</v>
      </c>
      <c r="G35" s="4">
        <v>11.23</v>
      </c>
      <c r="H35" s="4">
        <v>59.88</v>
      </c>
      <c r="I35" s="4">
        <v>148.19999999999999</v>
      </c>
    </row>
    <row r="36" spans="1:9" x14ac:dyDescent="0.3">
      <c r="A36" s="6" t="s">
        <v>40</v>
      </c>
      <c r="B36" s="6" t="s">
        <v>1</v>
      </c>
      <c r="C36" s="4">
        <v>24419</v>
      </c>
      <c r="D36" s="4">
        <v>76</v>
      </c>
      <c r="E36" s="4">
        <v>37</v>
      </c>
      <c r="F36" s="4">
        <v>1.3</v>
      </c>
      <c r="G36" s="4">
        <v>12.28</v>
      </c>
      <c r="H36" s="4">
        <v>60.8</v>
      </c>
      <c r="I36" s="4">
        <v>146.5</v>
      </c>
    </row>
    <row r="37" spans="1:9" x14ac:dyDescent="0.3">
      <c r="A37" s="6" t="s">
        <v>37</v>
      </c>
      <c r="B37" s="6" t="s">
        <v>57</v>
      </c>
      <c r="C37" s="202">
        <v>27100</v>
      </c>
      <c r="D37" s="202">
        <v>84.8</v>
      </c>
      <c r="E37" s="202">
        <v>38.5</v>
      </c>
      <c r="F37" s="4">
        <v>0.9</v>
      </c>
      <c r="G37" s="4">
        <v>11.25</v>
      </c>
      <c r="H37" s="4">
        <v>60.78</v>
      </c>
      <c r="I37" s="4">
        <v>138.9</v>
      </c>
    </row>
    <row r="38" spans="1:9" x14ac:dyDescent="0.3">
      <c r="A38" s="6" t="s">
        <v>50</v>
      </c>
      <c r="B38" s="6" t="s">
        <v>149</v>
      </c>
      <c r="C38" s="202">
        <v>25994</v>
      </c>
      <c r="D38" s="4">
        <v>75.7</v>
      </c>
      <c r="E38" s="4">
        <v>34.9</v>
      </c>
      <c r="F38" s="4">
        <v>1</v>
      </c>
      <c r="G38" s="4">
        <v>11.03</v>
      </c>
      <c r="H38" s="4">
        <v>59.25</v>
      </c>
      <c r="I38" s="4">
        <v>107.3</v>
      </c>
    </row>
    <row r="39" spans="1:9" x14ac:dyDescent="0.3">
      <c r="A39" s="207" t="s">
        <v>12</v>
      </c>
      <c r="B39" s="207"/>
      <c r="C39" s="4">
        <v>5025.3</v>
      </c>
      <c r="D39" s="4">
        <v>3.6</v>
      </c>
      <c r="E39" s="4">
        <v>3.65</v>
      </c>
      <c r="F39" s="4">
        <v>0.61</v>
      </c>
      <c r="G39" s="4">
        <v>0.46500000000000002</v>
      </c>
      <c r="H39" s="4">
        <v>0.72099999999999997</v>
      </c>
      <c r="I39" s="4">
        <v>31.69</v>
      </c>
    </row>
    <row r="40" spans="1:9" x14ac:dyDescent="0.3">
      <c r="A40" s="207" t="s">
        <v>13</v>
      </c>
      <c r="B40" s="207"/>
      <c r="C40" s="4">
        <v>16.260000000000002</v>
      </c>
      <c r="D40" s="4">
        <v>3.81</v>
      </c>
      <c r="E40" s="4">
        <v>8.3000000000000007</v>
      </c>
      <c r="F40" s="4">
        <v>36.47</v>
      </c>
      <c r="G40" s="4">
        <v>3.46</v>
      </c>
      <c r="H40" s="4">
        <v>1.03</v>
      </c>
      <c r="I40" s="4">
        <v>15.6</v>
      </c>
    </row>
    <row r="41" spans="1:9" x14ac:dyDescent="0.3">
      <c r="A41" s="207" t="s">
        <v>14</v>
      </c>
      <c r="B41" s="207"/>
      <c r="C41" s="4">
        <v>26325.3</v>
      </c>
      <c r="D41" s="4">
        <v>80.37</v>
      </c>
      <c r="E41" s="4">
        <v>37.44</v>
      </c>
      <c r="F41" s="4">
        <v>1.41</v>
      </c>
      <c r="G41" s="4">
        <v>11.423999999999999</v>
      </c>
      <c r="H41" s="4">
        <v>59.838999999999999</v>
      </c>
      <c r="I41" s="4">
        <v>173.01</v>
      </c>
    </row>
    <row r="42" spans="1:9" x14ac:dyDescent="0.3">
      <c r="A42" s="205"/>
      <c r="B42" s="206"/>
    </row>
    <row r="43" spans="1:9" x14ac:dyDescent="0.3">
      <c r="A43" s="1" t="s">
        <v>283</v>
      </c>
    </row>
    <row r="44" spans="1:9" x14ac:dyDescent="0.3">
      <c r="A44" s="16"/>
    </row>
  </sheetData>
  <sortState xmlns:xlrd2="http://schemas.microsoft.com/office/spreadsheetml/2017/richdata2" ref="A5:I38">
    <sortCondition descending="1" ref="I5:I38"/>
  </sortState>
  <mergeCells count="4">
    <mergeCell ref="A39:B39"/>
    <mergeCell ref="A40:B40"/>
    <mergeCell ref="A42:B42"/>
    <mergeCell ref="A41:B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89F0-6207-49E7-9330-129DB81D1899}">
  <dimension ref="A1:K63"/>
  <sheetViews>
    <sheetView topLeftCell="A10" zoomScaleNormal="100" workbookViewId="0">
      <selection activeCell="A32" sqref="A32"/>
    </sheetView>
  </sheetViews>
  <sheetFormatPr defaultRowHeight="14.4" x14ac:dyDescent="0.3"/>
  <cols>
    <col min="1" max="1" width="17.6640625" customWidth="1"/>
    <col min="2" max="2" width="13.88671875" bestFit="1" customWidth="1"/>
    <col min="3" max="3" width="10.109375" bestFit="1" customWidth="1"/>
    <col min="4" max="5" width="7.109375" bestFit="1" customWidth="1"/>
    <col min="6" max="6" width="8.44140625" bestFit="1" customWidth="1"/>
    <col min="7" max="7" width="5.5546875" bestFit="1" customWidth="1"/>
    <col min="8" max="8" width="10.44140625" bestFit="1" customWidth="1"/>
    <col min="9" max="9" width="10.5546875" bestFit="1" customWidth="1"/>
  </cols>
  <sheetData>
    <row r="1" spans="1:11" x14ac:dyDescent="0.3">
      <c r="A1" s="1"/>
      <c r="B1" s="1"/>
    </row>
    <row r="2" spans="1:11" x14ac:dyDescent="0.3">
      <c r="A2" s="1"/>
    </row>
    <row r="4" spans="1:11" x14ac:dyDescent="0.3">
      <c r="A4" s="99" t="s">
        <v>170</v>
      </c>
      <c r="C4" s="1"/>
      <c r="D4" s="1"/>
      <c r="E4" s="1"/>
      <c r="F4" s="1"/>
      <c r="G4" s="1"/>
      <c r="H4" s="1"/>
      <c r="I4" s="1"/>
    </row>
    <row r="5" spans="1:11" x14ac:dyDescent="0.3">
      <c r="A5" s="17" t="s">
        <v>33</v>
      </c>
      <c r="B5" s="14" t="s">
        <v>39</v>
      </c>
      <c r="C5" s="18" t="s">
        <v>41</v>
      </c>
      <c r="D5" s="18" t="s">
        <v>42</v>
      </c>
      <c r="E5" s="18" t="s">
        <v>43</v>
      </c>
      <c r="F5" s="18" t="s">
        <v>44</v>
      </c>
      <c r="G5" s="3" t="s">
        <v>45</v>
      </c>
      <c r="H5" s="19" t="s">
        <v>46</v>
      </c>
      <c r="I5" s="18" t="s">
        <v>47</v>
      </c>
      <c r="K5" s="21"/>
    </row>
    <row r="6" spans="1:11" x14ac:dyDescent="0.3">
      <c r="A6" s="6" t="s">
        <v>164</v>
      </c>
      <c r="B6" s="15" t="s">
        <v>146</v>
      </c>
      <c r="C6" s="201">
        <v>33330</v>
      </c>
      <c r="D6" s="202">
        <v>78.2</v>
      </c>
      <c r="E6" s="202">
        <v>34.200000000000003</v>
      </c>
      <c r="F6" s="202">
        <v>1.5</v>
      </c>
      <c r="G6" s="202">
        <v>12.225</v>
      </c>
      <c r="H6" s="202">
        <v>60.03</v>
      </c>
      <c r="I6" s="202">
        <v>186.5</v>
      </c>
      <c r="K6" s="21"/>
    </row>
    <row r="7" spans="1:11" x14ac:dyDescent="0.3">
      <c r="A7" s="6" t="s">
        <v>36</v>
      </c>
      <c r="B7" s="15" t="s">
        <v>155</v>
      </c>
      <c r="C7" s="201">
        <v>32887</v>
      </c>
      <c r="D7" s="202">
        <v>77.599999999999994</v>
      </c>
      <c r="E7" s="202">
        <v>34.1</v>
      </c>
      <c r="F7" s="4">
        <v>1</v>
      </c>
      <c r="G7" s="202">
        <v>12.525</v>
      </c>
      <c r="H7" s="202">
        <v>60.78</v>
      </c>
      <c r="I7" s="202">
        <v>170.9</v>
      </c>
    </row>
    <row r="8" spans="1:11" x14ac:dyDescent="0.3">
      <c r="A8" s="6" t="s">
        <v>34</v>
      </c>
      <c r="B8" s="15" t="s">
        <v>10</v>
      </c>
      <c r="C8" s="201">
        <v>31459</v>
      </c>
      <c r="D8" s="202">
        <v>74.8</v>
      </c>
      <c r="E8" s="202">
        <v>33.700000000000003</v>
      </c>
      <c r="F8" s="202">
        <v>2</v>
      </c>
      <c r="G8" s="202">
        <v>13.05</v>
      </c>
      <c r="H8" s="202">
        <v>60.63</v>
      </c>
      <c r="I8" s="202">
        <v>170.3</v>
      </c>
    </row>
    <row r="9" spans="1:11" x14ac:dyDescent="0.3">
      <c r="A9" s="6" t="s">
        <v>40</v>
      </c>
      <c r="B9" s="15" t="s">
        <v>158</v>
      </c>
      <c r="C9" s="201">
        <v>34019</v>
      </c>
      <c r="D9" s="202">
        <v>74.5</v>
      </c>
      <c r="E9" s="202">
        <v>32.9</v>
      </c>
      <c r="F9" s="202">
        <v>1.3</v>
      </c>
      <c r="G9" s="202">
        <v>12.5</v>
      </c>
      <c r="H9" s="202">
        <v>60.6</v>
      </c>
      <c r="I9" s="202">
        <v>169.1</v>
      </c>
    </row>
    <row r="10" spans="1:11" x14ac:dyDescent="0.3">
      <c r="A10" s="6" t="s">
        <v>287</v>
      </c>
      <c r="B10" s="15" t="s">
        <v>151</v>
      </c>
      <c r="C10" s="201">
        <v>31311</v>
      </c>
      <c r="D10" s="202">
        <v>77.7</v>
      </c>
      <c r="E10" s="4">
        <v>31.3</v>
      </c>
      <c r="F10" s="202">
        <v>1.5</v>
      </c>
      <c r="G10" s="202">
        <v>12.975</v>
      </c>
      <c r="H10" s="202">
        <v>60.13</v>
      </c>
      <c r="I10" s="202">
        <v>166.9</v>
      </c>
    </row>
    <row r="11" spans="1:11" x14ac:dyDescent="0.3">
      <c r="A11" s="6" t="s">
        <v>166</v>
      </c>
      <c r="B11" s="15" t="s">
        <v>161</v>
      </c>
      <c r="C11" s="201">
        <v>31459</v>
      </c>
      <c r="D11" s="202">
        <v>77.099999999999994</v>
      </c>
      <c r="E11" s="202">
        <v>31.6</v>
      </c>
      <c r="F11" s="202">
        <v>1.3</v>
      </c>
      <c r="G11" s="4">
        <v>12.05</v>
      </c>
      <c r="H11" s="4">
        <v>59.65</v>
      </c>
      <c r="I11" s="202">
        <v>166.4</v>
      </c>
    </row>
    <row r="12" spans="1:11" x14ac:dyDescent="0.3">
      <c r="A12" s="6" t="s">
        <v>35</v>
      </c>
      <c r="B12" s="15" t="s">
        <v>8</v>
      </c>
      <c r="C12" s="2">
        <v>30622</v>
      </c>
      <c r="D12" s="202">
        <v>76.7</v>
      </c>
      <c r="E12" s="202">
        <v>35.1</v>
      </c>
      <c r="F12" s="4">
        <v>1</v>
      </c>
      <c r="G12" s="202">
        <v>12.925000000000001</v>
      </c>
      <c r="H12" s="202">
        <v>60.15</v>
      </c>
      <c r="I12" s="202">
        <v>164.9</v>
      </c>
    </row>
    <row r="13" spans="1:11" x14ac:dyDescent="0.3">
      <c r="A13" s="6" t="s">
        <v>50</v>
      </c>
      <c r="B13" s="15" t="s">
        <v>4</v>
      </c>
      <c r="C13" s="201">
        <v>31902</v>
      </c>
      <c r="D13" s="202">
        <v>76.3</v>
      </c>
      <c r="E13" s="202">
        <v>34.299999999999997</v>
      </c>
      <c r="F13" s="4">
        <v>1</v>
      </c>
      <c r="G13" s="202">
        <v>12.375</v>
      </c>
      <c r="H13" s="202">
        <v>59.9</v>
      </c>
      <c r="I13" s="202">
        <v>164.7</v>
      </c>
    </row>
    <row r="14" spans="1:11" x14ac:dyDescent="0.3">
      <c r="A14" s="6" t="s">
        <v>40</v>
      </c>
      <c r="B14" s="15" t="s">
        <v>162</v>
      </c>
      <c r="C14" s="201">
        <v>33970</v>
      </c>
      <c r="D14" s="202">
        <v>77.599999999999994</v>
      </c>
      <c r="E14" s="202">
        <v>33.4</v>
      </c>
      <c r="F14" s="202">
        <v>1.5</v>
      </c>
      <c r="G14" s="4">
        <v>11.925000000000001</v>
      </c>
      <c r="H14" s="4">
        <v>59.73</v>
      </c>
      <c r="I14" s="202">
        <v>163.69999999999999</v>
      </c>
    </row>
    <row r="15" spans="1:11" x14ac:dyDescent="0.3">
      <c r="A15" s="6" t="s">
        <v>50</v>
      </c>
      <c r="B15" s="15" t="s">
        <v>156</v>
      </c>
      <c r="C15" s="201">
        <v>32690</v>
      </c>
      <c r="D15" s="202">
        <v>75.5</v>
      </c>
      <c r="E15" s="4">
        <v>31.2</v>
      </c>
      <c r="F15" s="202">
        <v>1.5</v>
      </c>
      <c r="G15" s="4">
        <v>11.6</v>
      </c>
      <c r="H15" s="4">
        <v>59.73</v>
      </c>
      <c r="I15" s="202">
        <v>163.5</v>
      </c>
    </row>
    <row r="16" spans="1:11" x14ac:dyDescent="0.3">
      <c r="A16" s="6" t="s">
        <v>37</v>
      </c>
      <c r="B16" s="15" t="s">
        <v>150</v>
      </c>
      <c r="C16" s="201">
        <v>34265</v>
      </c>
      <c r="D16" s="202">
        <v>77</v>
      </c>
      <c r="E16" s="202">
        <v>31.4</v>
      </c>
      <c r="F16" s="202">
        <v>1.5</v>
      </c>
      <c r="G16" s="202">
        <v>12.275</v>
      </c>
      <c r="H16" s="202">
        <v>60.35</v>
      </c>
      <c r="I16" s="202">
        <v>163.4</v>
      </c>
    </row>
    <row r="17" spans="1:9" x14ac:dyDescent="0.3">
      <c r="A17" s="6" t="s">
        <v>173</v>
      </c>
      <c r="B17" s="15" t="s">
        <v>5</v>
      </c>
      <c r="C17" s="201">
        <v>34659</v>
      </c>
      <c r="D17" s="202">
        <v>74.7</v>
      </c>
      <c r="E17" s="202">
        <v>31.8</v>
      </c>
      <c r="F17" s="4">
        <v>1</v>
      </c>
      <c r="G17" s="4">
        <v>11.65</v>
      </c>
      <c r="H17" s="202">
        <v>58.88</v>
      </c>
      <c r="I17" s="202">
        <v>161.6</v>
      </c>
    </row>
    <row r="18" spans="1:9" x14ac:dyDescent="0.3">
      <c r="A18" s="6" t="s">
        <v>37</v>
      </c>
      <c r="B18" s="15" t="s">
        <v>57</v>
      </c>
      <c r="C18" s="2">
        <v>30031</v>
      </c>
      <c r="D18" s="202">
        <v>76.400000000000006</v>
      </c>
      <c r="E18" s="202">
        <v>34.299999999999997</v>
      </c>
      <c r="F18" s="202">
        <v>1.8</v>
      </c>
      <c r="G18" s="202">
        <v>12.525</v>
      </c>
      <c r="H18" s="202">
        <v>60.63</v>
      </c>
      <c r="I18" s="202">
        <v>161.4</v>
      </c>
    </row>
    <row r="19" spans="1:9" x14ac:dyDescent="0.3">
      <c r="A19" s="6" t="s">
        <v>40</v>
      </c>
      <c r="B19" s="15" t="s">
        <v>2</v>
      </c>
      <c r="C19" s="201">
        <v>32887</v>
      </c>
      <c r="D19" s="202">
        <v>77.400000000000006</v>
      </c>
      <c r="E19" s="202">
        <v>33.700000000000003</v>
      </c>
      <c r="F19" s="202">
        <v>1.8</v>
      </c>
      <c r="G19" s="202">
        <v>12.225</v>
      </c>
      <c r="H19" s="202">
        <v>59.98</v>
      </c>
      <c r="I19" s="202">
        <v>159.4</v>
      </c>
    </row>
    <row r="20" spans="1:9" x14ac:dyDescent="0.3">
      <c r="A20" s="6" t="s">
        <v>287</v>
      </c>
      <c r="B20" s="15" t="s">
        <v>148</v>
      </c>
      <c r="C20" s="201">
        <v>30917</v>
      </c>
      <c r="D20" s="202">
        <v>74.900000000000006</v>
      </c>
      <c r="E20" s="202">
        <v>32.4</v>
      </c>
      <c r="F20" s="202">
        <v>1.3</v>
      </c>
      <c r="G20" s="4">
        <v>11.675000000000001</v>
      </c>
      <c r="H20" s="4">
        <v>59.43</v>
      </c>
      <c r="I20" s="202">
        <v>159.19999999999999</v>
      </c>
    </row>
    <row r="21" spans="1:9" x14ac:dyDescent="0.3">
      <c r="A21" s="6" t="s">
        <v>37</v>
      </c>
      <c r="B21" s="15" t="s">
        <v>159</v>
      </c>
      <c r="C21" s="201">
        <v>33133</v>
      </c>
      <c r="D21" s="202">
        <v>74.400000000000006</v>
      </c>
      <c r="E21" s="202">
        <v>32.200000000000003</v>
      </c>
      <c r="F21" s="4">
        <v>1</v>
      </c>
      <c r="G21" s="202">
        <v>12.2</v>
      </c>
      <c r="H21" s="4">
        <v>59.55</v>
      </c>
      <c r="I21" s="202">
        <v>158.69999999999999</v>
      </c>
    </row>
    <row r="22" spans="1:9" x14ac:dyDescent="0.3">
      <c r="A22" s="6" t="s">
        <v>50</v>
      </c>
      <c r="B22" s="15" t="s">
        <v>3</v>
      </c>
      <c r="C22" s="201">
        <v>32296</v>
      </c>
      <c r="D22" s="4">
        <v>73.900000000000006</v>
      </c>
      <c r="E22" s="202">
        <v>32.9</v>
      </c>
      <c r="F22" s="202">
        <v>1.5</v>
      </c>
      <c r="G22" s="4">
        <v>12.1</v>
      </c>
      <c r="H22" s="4">
        <v>59.55</v>
      </c>
      <c r="I22" s="202">
        <v>156.80000000000001</v>
      </c>
    </row>
    <row r="23" spans="1:9" x14ac:dyDescent="0.3">
      <c r="A23" s="6" t="s">
        <v>287</v>
      </c>
      <c r="B23" s="15" t="s">
        <v>147</v>
      </c>
      <c r="C23" s="201">
        <v>31262</v>
      </c>
      <c r="D23" s="202">
        <v>77.7</v>
      </c>
      <c r="E23" s="202">
        <v>33.799999999999997</v>
      </c>
      <c r="F23" s="4">
        <v>1</v>
      </c>
      <c r="G23" s="202">
        <v>12.75</v>
      </c>
      <c r="H23" s="202">
        <v>60.33</v>
      </c>
      <c r="I23" s="202">
        <v>156.80000000000001</v>
      </c>
    </row>
    <row r="24" spans="1:9" x14ac:dyDescent="0.3">
      <c r="A24" s="6" t="s">
        <v>50</v>
      </c>
      <c r="B24" s="15" t="s">
        <v>144</v>
      </c>
      <c r="C24" s="2">
        <v>29490</v>
      </c>
      <c r="D24" s="202">
        <v>77.900000000000006</v>
      </c>
      <c r="E24" s="202">
        <v>35.1</v>
      </c>
      <c r="F24" s="4">
        <v>1</v>
      </c>
      <c r="G24" s="202">
        <v>12.5</v>
      </c>
      <c r="H24" s="202">
        <v>60.63</v>
      </c>
      <c r="I24" s="202">
        <v>156.4</v>
      </c>
    </row>
    <row r="25" spans="1:9" x14ac:dyDescent="0.3">
      <c r="A25" s="6" t="s">
        <v>40</v>
      </c>
      <c r="B25" s="15" t="s">
        <v>1</v>
      </c>
      <c r="C25" s="201">
        <v>30770</v>
      </c>
      <c r="D25" s="202">
        <v>75.7</v>
      </c>
      <c r="E25" s="202">
        <v>32.5</v>
      </c>
      <c r="F25" s="202">
        <v>1.5</v>
      </c>
      <c r="G25" s="202">
        <v>12.8</v>
      </c>
      <c r="H25" s="202">
        <v>60.58</v>
      </c>
      <c r="I25" s="202">
        <v>156.1</v>
      </c>
    </row>
    <row r="26" spans="1:9" x14ac:dyDescent="0.3">
      <c r="A26" s="6" t="s">
        <v>166</v>
      </c>
      <c r="B26" s="15" t="s">
        <v>163</v>
      </c>
      <c r="C26" s="201">
        <v>30770</v>
      </c>
      <c r="D26" s="202">
        <v>75.400000000000006</v>
      </c>
      <c r="E26" s="202">
        <v>32.5</v>
      </c>
      <c r="F26" s="202">
        <v>1.5</v>
      </c>
      <c r="G26" s="202">
        <v>12.45</v>
      </c>
      <c r="H26" s="4">
        <v>59.65</v>
      </c>
      <c r="I26" s="202">
        <v>155.30000000000001</v>
      </c>
    </row>
    <row r="27" spans="1:9" x14ac:dyDescent="0.3">
      <c r="A27" s="6" t="s">
        <v>173</v>
      </c>
      <c r="B27" s="15" t="s">
        <v>7</v>
      </c>
      <c r="C27" s="2">
        <v>30277</v>
      </c>
      <c r="D27" s="202">
        <v>76.099999999999994</v>
      </c>
      <c r="E27" s="202">
        <v>31.5</v>
      </c>
      <c r="F27" s="202">
        <v>1.5</v>
      </c>
      <c r="G27" s="202">
        <v>12.2</v>
      </c>
      <c r="H27" s="4">
        <v>59.33</v>
      </c>
      <c r="I27" s="202">
        <v>154.80000000000001</v>
      </c>
    </row>
    <row r="28" spans="1:9" x14ac:dyDescent="0.3">
      <c r="A28" s="6" t="s">
        <v>34</v>
      </c>
      <c r="B28" s="15" t="s">
        <v>11</v>
      </c>
      <c r="C28" s="201">
        <v>33625</v>
      </c>
      <c r="D28" s="202">
        <v>73.7</v>
      </c>
      <c r="E28" s="4">
        <v>30.5</v>
      </c>
      <c r="F28" s="4">
        <v>1</v>
      </c>
      <c r="G28" s="4">
        <v>11.8</v>
      </c>
      <c r="H28" s="202">
        <v>59.78</v>
      </c>
      <c r="I28" s="202">
        <v>153.5</v>
      </c>
    </row>
    <row r="29" spans="1:9" x14ac:dyDescent="0.3">
      <c r="A29" s="6" t="s">
        <v>34</v>
      </c>
      <c r="B29" s="15" t="s">
        <v>157</v>
      </c>
      <c r="C29" s="201">
        <v>31065</v>
      </c>
      <c r="D29" s="202">
        <v>75.3</v>
      </c>
      <c r="E29" s="4">
        <v>30.9</v>
      </c>
      <c r="F29" s="202">
        <v>1.5</v>
      </c>
      <c r="G29" s="4">
        <v>11.775</v>
      </c>
      <c r="H29" s="4">
        <v>59.5</v>
      </c>
      <c r="I29" s="4">
        <v>150.9</v>
      </c>
    </row>
    <row r="30" spans="1:9" x14ac:dyDescent="0.3">
      <c r="A30" s="6" t="s">
        <v>173</v>
      </c>
      <c r="B30" s="15" t="s">
        <v>6</v>
      </c>
      <c r="C30" s="2">
        <v>28407</v>
      </c>
      <c r="D30" s="202">
        <v>76.900000000000006</v>
      </c>
      <c r="E30" s="202">
        <v>33.9</v>
      </c>
      <c r="F30" s="202">
        <v>1.8</v>
      </c>
      <c r="G30" s="202">
        <v>12.75</v>
      </c>
      <c r="H30" s="202">
        <v>60.63</v>
      </c>
      <c r="I30" s="4">
        <v>149.19999999999999</v>
      </c>
    </row>
    <row r="31" spans="1:9" x14ac:dyDescent="0.3">
      <c r="A31" s="6" t="s">
        <v>40</v>
      </c>
      <c r="B31" s="15" t="s">
        <v>152</v>
      </c>
      <c r="C31" s="201">
        <v>32296</v>
      </c>
      <c r="D31" s="202">
        <v>75.5</v>
      </c>
      <c r="E31" s="202">
        <v>31.9</v>
      </c>
      <c r="F31" s="202">
        <v>1.5</v>
      </c>
      <c r="G31" s="4">
        <v>11.85</v>
      </c>
      <c r="H31" s="4">
        <v>59.23</v>
      </c>
      <c r="I31" s="4">
        <v>145.80000000000001</v>
      </c>
    </row>
    <row r="32" spans="1:9" x14ac:dyDescent="0.3">
      <c r="A32" s="6" t="s">
        <v>287</v>
      </c>
      <c r="B32" s="15" t="s">
        <v>143</v>
      </c>
      <c r="C32" s="2">
        <v>29047</v>
      </c>
      <c r="D32" s="202">
        <v>74.5</v>
      </c>
      <c r="E32" s="202">
        <v>33.1</v>
      </c>
      <c r="F32" s="202">
        <v>1.5</v>
      </c>
      <c r="G32" s="202">
        <v>12.925000000000001</v>
      </c>
      <c r="H32" s="202">
        <v>60.88</v>
      </c>
      <c r="I32" s="4">
        <v>144.1</v>
      </c>
    </row>
    <row r="33" spans="1:9" x14ac:dyDescent="0.3">
      <c r="A33" s="6" t="s">
        <v>34</v>
      </c>
      <c r="B33" s="15" t="s">
        <v>153</v>
      </c>
      <c r="C33" s="201">
        <v>32591</v>
      </c>
      <c r="D33" s="202">
        <v>76.400000000000006</v>
      </c>
      <c r="E33" s="202">
        <v>33.299999999999997</v>
      </c>
      <c r="F33" s="4">
        <v>1</v>
      </c>
      <c r="G33" s="202">
        <v>12.725</v>
      </c>
      <c r="H33" s="202">
        <v>60.93</v>
      </c>
      <c r="I33" s="4">
        <v>143.4</v>
      </c>
    </row>
    <row r="34" spans="1:9" x14ac:dyDescent="0.3">
      <c r="A34" s="6" t="s">
        <v>34</v>
      </c>
      <c r="B34" s="15" t="s">
        <v>9</v>
      </c>
      <c r="C34" s="2">
        <v>29736</v>
      </c>
      <c r="D34" s="202">
        <v>74.7</v>
      </c>
      <c r="E34" s="202">
        <v>32.700000000000003</v>
      </c>
      <c r="F34" s="4">
        <v>1</v>
      </c>
      <c r="G34" s="202">
        <v>12.475</v>
      </c>
      <c r="H34" s="202">
        <v>60.5</v>
      </c>
      <c r="I34" s="4">
        <v>135.9</v>
      </c>
    </row>
    <row r="35" spans="1:9" x14ac:dyDescent="0.3">
      <c r="A35" s="6" t="s">
        <v>36</v>
      </c>
      <c r="B35" s="15" t="s">
        <v>145</v>
      </c>
      <c r="C35" s="201">
        <v>30967</v>
      </c>
      <c r="D35" s="202">
        <v>74.3</v>
      </c>
      <c r="E35" s="202">
        <v>32.200000000000003</v>
      </c>
      <c r="F35" s="202">
        <v>1.5</v>
      </c>
      <c r="G35" s="4">
        <v>11.538</v>
      </c>
      <c r="H35" s="4">
        <v>59.38</v>
      </c>
      <c r="I35" s="4">
        <v>133.9</v>
      </c>
    </row>
    <row r="36" spans="1:9" x14ac:dyDescent="0.3">
      <c r="A36" s="6" t="s">
        <v>164</v>
      </c>
      <c r="B36" s="15" t="s">
        <v>154</v>
      </c>
      <c r="C36" s="2">
        <v>29982</v>
      </c>
      <c r="D36" s="202">
        <v>76.099999999999994</v>
      </c>
      <c r="E36" s="4">
        <v>29.3</v>
      </c>
      <c r="F36" s="202">
        <v>1.5</v>
      </c>
      <c r="G36" s="4">
        <v>11.145</v>
      </c>
      <c r="H36" s="4">
        <v>59.03</v>
      </c>
      <c r="I36" s="4">
        <v>133.30000000000001</v>
      </c>
    </row>
    <row r="37" spans="1:9" x14ac:dyDescent="0.3">
      <c r="A37" s="6" t="s">
        <v>40</v>
      </c>
      <c r="B37" s="15" t="s">
        <v>0</v>
      </c>
      <c r="C37" s="201">
        <v>33674</v>
      </c>
      <c r="D37" s="4">
        <v>73.3</v>
      </c>
      <c r="E37" s="4">
        <v>30.5</v>
      </c>
      <c r="F37" s="202">
        <v>1.3</v>
      </c>
      <c r="G37" s="4">
        <v>11.4</v>
      </c>
      <c r="H37" s="4">
        <v>59.5</v>
      </c>
      <c r="I37" s="4">
        <v>129.19999999999999</v>
      </c>
    </row>
    <row r="38" spans="1:9" x14ac:dyDescent="0.3">
      <c r="A38" s="6" t="s">
        <v>50</v>
      </c>
      <c r="B38" s="15" t="s">
        <v>149</v>
      </c>
      <c r="C38" s="201">
        <v>31114</v>
      </c>
      <c r="D38" s="202">
        <v>76.5</v>
      </c>
      <c r="E38" s="202">
        <v>32.4</v>
      </c>
      <c r="F38" s="4">
        <v>1</v>
      </c>
      <c r="G38" s="4">
        <v>12</v>
      </c>
      <c r="H38" s="4">
        <v>59.55</v>
      </c>
      <c r="I38" s="4">
        <v>127.9</v>
      </c>
    </row>
    <row r="39" spans="1:9" x14ac:dyDescent="0.3">
      <c r="A39" s="6" t="s">
        <v>34</v>
      </c>
      <c r="B39" s="15" t="s">
        <v>160</v>
      </c>
      <c r="C39" s="201">
        <v>32148</v>
      </c>
      <c r="D39" s="4">
        <v>72.900000000000006</v>
      </c>
      <c r="E39" s="4">
        <v>29.8</v>
      </c>
      <c r="F39" s="4">
        <v>1</v>
      </c>
      <c r="G39" s="4">
        <v>11.1</v>
      </c>
      <c r="H39" s="4">
        <v>59.23</v>
      </c>
      <c r="I39" s="4">
        <v>124.7</v>
      </c>
    </row>
    <row r="40" spans="1:9" x14ac:dyDescent="0.3">
      <c r="A40" s="204" t="s">
        <v>12</v>
      </c>
      <c r="B40" s="208"/>
      <c r="C40" s="104">
        <v>3888.2</v>
      </c>
      <c r="D40" s="4">
        <v>3.95</v>
      </c>
      <c r="E40" s="4">
        <v>3.68</v>
      </c>
      <c r="F40" s="4">
        <v>0.74</v>
      </c>
      <c r="G40" s="4">
        <v>0.89470000000000005</v>
      </c>
      <c r="H40" s="4">
        <v>1.0740000000000001</v>
      </c>
      <c r="I40" s="4">
        <v>33.44</v>
      </c>
    </row>
    <row r="41" spans="1:9" x14ac:dyDescent="0.3">
      <c r="A41" s="204" t="s">
        <v>13</v>
      </c>
      <c r="B41" s="208"/>
      <c r="C41" s="104">
        <v>10.43</v>
      </c>
      <c r="D41" s="4">
        <v>4.4400000000000004</v>
      </c>
      <c r="E41" s="4">
        <v>9.65</v>
      </c>
      <c r="F41" s="4">
        <v>47.16</v>
      </c>
      <c r="G41" s="4">
        <v>6.24</v>
      </c>
      <c r="H41" s="4">
        <v>1.53</v>
      </c>
      <c r="I41" s="4">
        <v>18.41</v>
      </c>
    </row>
    <row r="42" spans="1:9" x14ac:dyDescent="0.3">
      <c r="A42" s="204" t="s">
        <v>14</v>
      </c>
      <c r="B42" s="208"/>
      <c r="C42" s="104">
        <v>31736.9</v>
      </c>
      <c r="D42" s="4">
        <v>75.78</v>
      </c>
      <c r="E42" s="4">
        <v>32.520000000000003</v>
      </c>
      <c r="F42" s="4">
        <v>1.33</v>
      </c>
      <c r="G42" s="4">
        <v>12.205399999999999</v>
      </c>
      <c r="H42" s="4">
        <v>59.948999999999998</v>
      </c>
      <c r="I42" s="4">
        <v>154.66999999999999</v>
      </c>
    </row>
    <row r="43" spans="1:9" x14ac:dyDescent="0.3">
      <c r="A43" s="1"/>
    </row>
    <row r="44" spans="1:9" x14ac:dyDescent="0.3">
      <c r="A44" s="1" t="s">
        <v>283</v>
      </c>
    </row>
    <row r="45" spans="1:9" x14ac:dyDescent="0.3">
      <c r="A45" s="16"/>
    </row>
    <row r="46" spans="1:9" x14ac:dyDescent="0.3">
      <c r="A46" s="205"/>
      <c r="B46" s="206"/>
      <c r="C46" s="1"/>
      <c r="D46" s="1"/>
      <c r="E46" s="1"/>
      <c r="F46" s="1"/>
      <c r="G46" s="1"/>
      <c r="H46" s="1"/>
      <c r="I46" s="1"/>
    </row>
    <row r="47" spans="1:9" x14ac:dyDescent="0.3">
      <c r="A47" s="205"/>
      <c r="B47" s="206"/>
      <c r="C47" s="1"/>
      <c r="D47" s="1"/>
      <c r="E47" s="1"/>
      <c r="F47" s="1"/>
      <c r="G47" s="1"/>
      <c r="H47" s="1"/>
      <c r="I47" s="1"/>
    </row>
    <row r="48" spans="1:9" x14ac:dyDescent="0.3">
      <c r="A48" s="205"/>
      <c r="B48" s="206"/>
      <c r="C48" s="1"/>
      <c r="H48" s="1"/>
      <c r="I48" s="1"/>
    </row>
    <row r="49" spans="1:9" x14ac:dyDescent="0.3">
      <c r="A49" s="205"/>
      <c r="B49" s="206"/>
      <c r="C49" s="1"/>
      <c r="H49" s="1"/>
      <c r="I49" s="1"/>
    </row>
    <row r="50" spans="1:9" x14ac:dyDescent="0.3">
      <c r="A50" s="205"/>
      <c r="B50" s="206"/>
      <c r="C50" s="1"/>
      <c r="H50" s="1"/>
      <c r="I50" s="1"/>
    </row>
    <row r="51" spans="1:9" x14ac:dyDescent="0.3">
      <c r="A51" s="205"/>
      <c r="B51" s="206"/>
      <c r="C51" s="1"/>
      <c r="H51" s="1"/>
      <c r="I51" s="1"/>
    </row>
    <row r="52" spans="1:9" x14ac:dyDescent="0.3">
      <c r="A52" s="205"/>
      <c r="B52" s="206"/>
      <c r="C52" s="1"/>
      <c r="H52" s="1"/>
      <c r="I52" s="1"/>
    </row>
    <row r="53" spans="1:9" x14ac:dyDescent="0.3">
      <c r="A53" s="205"/>
      <c r="B53" s="206"/>
      <c r="C53" s="1"/>
      <c r="H53" s="1"/>
      <c r="I53" s="1"/>
    </row>
    <row r="54" spans="1:9" x14ac:dyDescent="0.3">
      <c r="A54" s="206"/>
      <c r="B54" s="206"/>
    </row>
    <row r="55" spans="1:9" x14ac:dyDescent="0.3">
      <c r="A55" s="205"/>
      <c r="B55" s="206"/>
    </row>
    <row r="56" spans="1:9" x14ac:dyDescent="0.3">
      <c r="A56" s="205"/>
      <c r="B56" s="206"/>
    </row>
    <row r="57" spans="1:9" x14ac:dyDescent="0.3">
      <c r="A57" s="205"/>
      <c r="B57" s="206"/>
    </row>
    <row r="58" spans="1:9" x14ac:dyDescent="0.3">
      <c r="A58" s="205"/>
      <c r="B58" s="206"/>
    </row>
    <row r="60" spans="1:9" x14ac:dyDescent="0.3">
      <c r="A60" s="1"/>
    </row>
    <row r="61" spans="1:9" x14ac:dyDescent="0.3">
      <c r="A61" s="1"/>
    </row>
    <row r="62" spans="1:9" x14ac:dyDescent="0.3">
      <c r="A62" s="1"/>
    </row>
    <row r="63" spans="1:9" x14ac:dyDescent="0.3">
      <c r="A63" s="1"/>
    </row>
  </sheetData>
  <sortState xmlns:xlrd2="http://schemas.microsoft.com/office/spreadsheetml/2017/richdata2" ref="B6:B39">
    <sortCondition ref="B6:B39"/>
  </sortState>
  <mergeCells count="16">
    <mergeCell ref="A42:B42"/>
    <mergeCell ref="A41:B41"/>
    <mergeCell ref="A40:B40"/>
    <mergeCell ref="A51:B51"/>
    <mergeCell ref="A56:B56"/>
    <mergeCell ref="A55:B55"/>
    <mergeCell ref="A46:B46"/>
    <mergeCell ref="A50:B50"/>
    <mergeCell ref="A49:B49"/>
    <mergeCell ref="A48:B48"/>
    <mergeCell ref="A47:B47"/>
    <mergeCell ref="A58:B58"/>
    <mergeCell ref="A57:B57"/>
    <mergeCell ref="A54:B54"/>
    <mergeCell ref="A53:B53"/>
    <mergeCell ref="A52:B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BDE9-0888-47BC-87E5-941CBAD39803}">
  <dimension ref="A1:J46"/>
  <sheetViews>
    <sheetView zoomScale="85" zoomScaleNormal="85" workbookViewId="0">
      <selection activeCell="A31" sqref="A31"/>
    </sheetView>
  </sheetViews>
  <sheetFormatPr defaultRowHeight="14.4" x14ac:dyDescent="0.3"/>
  <cols>
    <col min="1" max="1" width="10.88671875" customWidth="1"/>
    <col min="2" max="2" width="15.44140625" bestFit="1" customWidth="1"/>
    <col min="3" max="3" width="9.6640625" bestFit="1" customWidth="1"/>
    <col min="4" max="4" width="12.6640625" bestFit="1" customWidth="1"/>
    <col min="10" max="10" width="10.88671875" customWidth="1"/>
  </cols>
  <sheetData>
    <row r="1" spans="1:10" x14ac:dyDescent="0.3">
      <c r="A1" s="9" t="s">
        <v>177</v>
      </c>
    </row>
    <row r="2" spans="1:10" x14ac:dyDescent="0.3">
      <c r="A2" s="13" t="s">
        <v>33</v>
      </c>
      <c r="B2" s="3" t="s">
        <v>48</v>
      </c>
      <c r="C2" s="18" t="s">
        <v>41</v>
      </c>
      <c r="D2" s="18" t="s">
        <v>178</v>
      </c>
      <c r="E2" s="18" t="s">
        <v>42</v>
      </c>
      <c r="F2" s="18" t="s">
        <v>43</v>
      </c>
      <c r="G2" s="14" t="s">
        <v>44</v>
      </c>
      <c r="H2" s="3" t="s">
        <v>45</v>
      </c>
      <c r="I2" s="18" t="s">
        <v>46</v>
      </c>
      <c r="J2" s="18" t="s">
        <v>47</v>
      </c>
    </row>
    <row r="3" spans="1:10" x14ac:dyDescent="0.3">
      <c r="A3" s="6" t="s">
        <v>50</v>
      </c>
      <c r="B3" s="2" t="s">
        <v>4</v>
      </c>
      <c r="C3" s="2">
        <v>33357</v>
      </c>
      <c r="D3" s="202">
        <v>67.3</v>
      </c>
      <c r="E3" s="4">
        <v>75.7</v>
      </c>
      <c r="F3" s="4">
        <v>35.049999999999997</v>
      </c>
      <c r="G3" s="4">
        <v>1.3</v>
      </c>
      <c r="H3" s="4">
        <v>9.6679999999999993</v>
      </c>
      <c r="I3" s="4">
        <v>59.3</v>
      </c>
      <c r="J3" s="202">
        <v>202.8</v>
      </c>
    </row>
    <row r="4" spans="1:10" x14ac:dyDescent="0.3">
      <c r="A4" s="6" t="s">
        <v>40</v>
      </c>
      <c r="B4" s="2" t="s">
        <v>152</v>
      </c>
      <c r="C4" s="201">
        <v>38262</v>
      </c>
      <c r="D4" s="4">
        <v>65.5</v>
      </c>
      <c r="E4" s="4">
        <v>72.900000000000006</v>
      </c>
      <c r="F4" s="4">
        <v>32.75</v>
      </c>
      <c r="G4" s="4">
        <v>1.3</v>
      </c>
      <c r="H4" s="203">
        <v>11.175000000000001</v>
      </c>
      <c r="I4" s="4">
        <v>59.35</v>
      </c>
      <c r="J4" s="202">
        <v>190.4</v>
      </c>
    </row>
    <row r="5" spans="1:10" x14ac:dyDescent="0.3">
      <c r="A5" s="6" t="s">
        <v>287</v>
      </c>
      <c r="B5" s="2" t="s">
        <v>151</v>
      </c>
      <c r="C5" s="2">
        <v>35973</v>
      </c>
      <c r="D5" s="4">
        <v>65.3</v>
      </c>
      <c r="E5" s="4">
        <v>74.45</v>
      </c>
      <c r="F5" s="4">
        <v>32.299999999999997</v>
      </c>
      <c r="G5" s="4">
        <v>1.5</v>
      </c>
      <c r="H5" s="4">
        <v>10.827999999999999</v>
      </c>
      <c r="I5" s="4">
        <v>58.28</v>
      </c>
      <c r="J5" s="202">
        <v>183.2</v>
      </c>
    </row>
    <row r="6" spans="1:10" x14ac:dyDescent="0.3">
      <c r="A6" s="6" t="s">
        <v>50</v>
      </c>
      <c r="B6" s="2" t="s">
        <v>144</v>
      </c>
      <c r="C6" s="201">
        <v>37608</v>
      </c>
      <c r="D6" s="202">
        <v>67.8</v>
      </c>
      <c r="E6" s="202">
        <v>77.900000000000006</v>
      </c>
      <c r="F6" s="4">
        <v>35.200000000000003</v>
      </c>
      <c r="G6" s="202">
        <v>1.8</v>
      </c>
      <c r="H6" s="4">
        <v>10.433</v>
      </c>
      <c r="I6" s="4">
        <v>59.48</v>
      </c>
      <c r="J6" s="202">
        <v>182.1</v>
      </c>
    </row>
    <row r="7" spans="1:10" x14ac:dyDescent="0.3">
      <c r="A7" s="6" t="s">
        <v>35</v>
      </c>
      <c r="B7" s="2" t="s">
        <v>8</v>
      </c>
      <c r="C7" s="201">
        <v>39570</v>
      </c>
      <c r="D7" s="4">
        <v>66</v>
      </c>
      <c r="E7" s="202">
        <v>80.400000000000006</v>
      </c>
      <c r="F7" s="202">
        <v>40</v>
      </c>
      <c r="G7" s="4">
        <v>1.3</v>
      </c>
      <c r="H7" s="203">
        <v>11.125</v>
      </c>
      <c r="I7" s="4">
        <v>57.2</v>
      </c>
      <c r="J7" s="202">
        <v>181.2</v>
      </c>
    </row>
    <row r="8" spans="1:10" x14ac:dyDescent="0.3">
      <c r="A8" s="6" t="s">
        <v>34</v>
      </c>
      <c r="B8" s="2" t="s">
        <v>9</v>
      </c>
      <c r="C8" s="2">
        <v>36300</v>
      </c>
      <c r="D8" s="202">
        <v>68.8</v>
      </c>
      <c r="E8" s="4">
        <v>76.5</v>
      </c>
      <c r="F8" s="4">
        <v>37.4</v>
      </c>
      <c r="G8" s="4">
        <v>1</v>
      </c>
      <c r="H8" s="202">
        <v>12.4</v>
      </c>
      <c r="I8" s="202">
        <v>61.03</v>
      </c>
      <c r="J8" s="202">
        <v>180.5</v>
      </c>
    </row>
    <row r="9" spans="1:10" x14ac:dyDescent="0.3">
      <c r="A9" s="6" t="s">
        <v>166</v>
      </c>
      <c r="B9" s="2" t="s">
        <v>163</v>
      </c>
      <c r="C9" s="2">
        <v>33357</v>
      </c>
      <c r="D9" s="202">
        <v>66.3</v>
      </c>
      <c r="E9" s="202">
        <v>78.849999999999994</v>
      </c>
      <c r="F9" s="202">
        <v>39.200000000000003</v>
      </c>
      <c r="G9" s="4">
        <v>1.3</v>
      </c>
      <c r="H9" s="4">
        <v>10.945</v>
      </c>
      <c r="I9" s="4">
        <v>57.95</v>
      </c>
      <c r="J9" s="202">
        <v>178.4</v>
      </c>
    </row>
    <row r="10" spans="1:10" x14ac:dyDescent="0.3">
      <c r="A10" s="6" t="s">
        <v>287</v>
      </c>
      <c r="B10" s="2" t="s">
        <v>148</v>
      </c>
      <c r="C10" s="201">
        <v>40224</v>
      </c>
      <c r="D10" s="202">
        <v>67.3</v>
      </c>
      <c r="E10" s="202">
        <v>77.349999999999994</v>
      </c>
      <c r="F10" s="202">
        <v>40.65</v>
      </c>
      <c r="G10" s="4">
        <v>1.3</v>
      </c>
      <c r="H10" s="4">
        <v>10.223000000000001</v>
      </c>
      <c r="I10" s="4">
        <v>57.8</v>
      </c>
      <c r="J10" s="202">
        <v>178</v>
      </c>
    </row>
    <row r="11" spans="1:10" x14ac:dyDescent="0.3">
      <c r="A11" s="6" t="s">
        <v>173</v>
      </c>
      <c r="B11" s="2" t="s">
        <v>7</v>
      </c>
      <c r="C11" s="201">
        <v>41205</v>
      </c>
      <c r="D11" s="202">
        <v>66.3</v>
      </c>
      <c r="E11" s="202">
        <v>78.599999999999994</v>
      </c>
      <c r="F11" s="202">
        <v>39.1</v>
      </c>
      <c r="G11" s="202">
        <v>1.8</v>
      </c>
      <c r="H11" s="4">
        <v>10.648</v>
      </c>
      <c r="I11" s="4">
        <v>56.75</v>
      </c>
      <c r="J11" s="202">
        <v>177.1</v>
      </c>
    </row>
    <row r="12" spans="1:10" x14ac:dyDescent="0.3">
      <c r="A12" s="6" t="s">
        <v>34</v>
      </c>
      <c r="B12" s="2" t="s">
        <v>157</v>
      </c>
      <c r="C12" s="2">
        <v>35319</v>
      </c>
      <c r="D12" s="4">
        <v>64.3</v>
      </c>
      <c r="E12" s="4">
        <v>73.45</v>
      </c>
      <c r="F12" s="4">
        <v>31.1</v>
      </c>
      <c r="G12" s="4">
        <v>1</v>
      </c>
      <c r="H12" s="203">
        <v>10.3</v>
      </c>
      <c r="I12" s="4">
        <v>59</v>
      </c>
      <c r="J12" s="202">
        <v>175.7</v>
      </c>
    </row>
    <row r="13" spans="1:10" x14ac:dyDescent="0.3">
      <c r="A13" s="6" t="s">
        <v>36</v>
      </c>
      <c r="B13" s="2" t="s">
        <v>155</v>
      </c>
      <c r="C13" s="2">
        <v>35646</v>
      </c>
      <c r="D13" s="202">
        <v>68</v>
      </c>
      <c r="E13" s="202">
        <v>77.75</v>
      </c>
      <c r="F13" s="202">
        <v>39.4</v>
      </c>
      <c r="G13" s="4">
        <v>1.3</v>
      </c>
      <c r="H13" s="202">
        <v>11.725</v>
      </c>
      <c r="I13" s="4">
        <v>56.98</v>
      </c>
      <c r="J13" s="202">
        <v>174.8</v>
      </c>
    </row>
    <row r="14" spans="1:10" x14ac:dyDescent="0.3">
      <c r="A14" s="6" t="s">
        <v>36</v>
      </c>
      <c r="B14" s="2" t="s">
        <v>145</v>
      </c>
      <c r="C14" s="2">
        <v>32703</v>
      </c>
      <c r="D14" s="4">
        <v>63.8</v>
      </c>
      <c r="E14" s="4">
        <v>73.5</v>
      </c>
      <c r="F14" s="4">
        <v>27.95</v>
      </c>
      <c r="G14" s="4">
        <v>1</v>
      </c>
      <c r="H14" s="4">
        <v>9.91</v>
      </c>
      <c r="I14" s="4">
        <v>58.73</v>
      </c>
      <c r="J14" s="202">
        <v>174.7</v>
      </c>
    </row>
    <row r="15" spans="1:10" x14ac:dyDescent="0.3">
      <c r="A15" s="6" t="s">
        <v>287</v>
      </c>
      <c r="B15" s="2" t="s">
        <v>146</v>
      </c>
      <c r="C15" s="201">
        <v>37935</v>
      </c>
      <c r="D15" s="4">
        <v>65.3</v>
      </c>
      <c r="E15" s="202">
        <v>77.45</v>
      </c>
      <c r="F15" s="4">
        <v>34.25</v>
      </c>
      <c r="G15" s="4">
        <v>1.3</v>
      </c>
      <c r="H15" s="4">
        <v>8.8179999999999996</v>
      </c>
      <c r="I15" s="4">
        <v>58.03</v>
      </c>
      <c r="J15" s="4">
        <v>169.9</v>
      </c>
    </row>
    <row r="16" spans="1:10" x14ac:dyDescent="0.3">
      <c r="A16" s="6" t="s">
        <v>173</v>
      </c>
      <c r="B16" s="2" t="s">
        <v>6</v>
      </c>
      <c r="C16" s="2">
        <v>35973</v>
      </c>
      <c r="D16" s="4">
        <v>66</v>
      </c>
      <c r="E16" s="4">
        <v>76.7</v>
      </c>
      <c r="F16" s="4">
        <v>34.6</v>
      </c>
      <c r="G16" s="4">
        <v>1.3</v>
      </c>
      <c r="H16" s="203">
        <v>11.885</v>
      </c>
      <c r="I16" s="202">
        <v>61.18</v>
      </c>
      <c r="J16" s="4">
        <v>169.7</v>
      </c>
    </row>
    <row r="17" spans="1:10" x14ac:dyDescent="0.3">
      <c r="A17" s="6" t="s">
        <v>34</v>
      </c>
      <c r="B17" s="2" t="s">
        <v>160</v>
      </c>
      <c r="C17" s="201">
        <v>37608</v>
      </c>
      <c r="D17" s="4">
        <v>64.3</v>
      </c>
      <c r="E17" s="4">
        <v>72.599999999999994</v>
      </c>
      <c r="F17" s="4">
        <v>27.3</v>
      </c>
      <c r="G17" s="4">
        <v>1.3</v>
      </c>
      <c r="H17" s="203">
        <v>11</v>
      </c>
      <c r="I17" s="202">
        <v>59.85</v>
      </c>
      <c r="J17" s="4">
        <v>169.2</v>
      </c>
    </row>
    <row r="18" spans="1:10" x14ac:dyDescent="0.3">
      <c r="A18" s="6" t="s">
        <v>37</v>
      </c>
      <c r="B18" s="2" t="s">
        <v>159</v>
      </c>
      <c r="C18" s="201">
        <v>37935</v>
      </c>
      <c r="D18" s="202">
        <v>66.8</v>
      </c>
      <c r="E18" s="202">
        <v>77.5</v>
      </c>
      <c r="F18" s="202">
        <v>37.25</v>
      </c>
      <c r="G18" s="202">
        <v>1.8</v>
      </c>
      <c r="H18" s="203">
        <v>11.6</v>
      </c>
      <c r="I18" s="4">
        <v>58.35</v>
      </c>
      <c r="J18" s="4">
        <v>166.6</v>
      </c>
    </row>
    <row r="19" spans="1:10" x14ac:dyDescent="0.3">
      <c r="A19" s="6" t="s">
        <v>166</v>
      </c>
      <c r="B19" s="2" t="s">
        <v>161</v>
      </c>
      <c r="C19" s="2">
        <v>34665</v>
      </c>
      <c r="D19" s="4">
        <v>65</v>
      </c>
      <c r="E19" s="4">
        <v>71.8</v>
      </c>
      <c r="F19" s="4">
        <v>27.8</v>
      </c>
      <c r="G19" s="4">
        <v>1.3</v>
      </c>
      <c r="H19" s="4">
        <v>10.298</v>
      </c>
      <c r="I19" s="4">
        <v>57.58</v>
      </c>
      <c r="J19" s="4">
        <v>165.1</v>
      </c>
    </row>
    <row r="20" spans="1:10" x14ac:dyDescent="0.3">
      <c r="A20" s="6" t="s">
        <v>40</v>
      </c>
      <c r="B20" s="2" t="s">
        <v>1</v>
      </c>
      <c r="C20" s="201">
        <v>38262</v>
      </c>
      <c r="D20" s="4">
        <v>64.8</v>
      </c>
      <c r="E20" s="4">
        <v>69.2</v>
      </c>
      <c r="F20" s="4">
        <v>30.85</v>
      </c>
      <c r="G20" s="202">
        <v>1.8</v>
      </c>
      <c r="H20" s="203">
        <v>11.275</v>
      </c>
      <c r="I20" s="4">
        <v>59.1</v>
      </c>
      <c r="J20" s="4">
        <v>163</v>
      </c>
    </row>
    <row r="21" spans="1:10" x14ac:dyDescent="0.3">
      <c r="A21" s="6" t="s">
        <v>40</v>
      </c>
      <c r="B21" s="2" t="s">
        <v>0</v>
      </c>
      <c r="C21" s="201">
        <v>36954</v>
      </c>
      <c r="D21" s="202">
        <v>66.5</v>
      </c>
      <c r="E21" s="4">
        <v>72.8</v>
      </c>
      <c r="F21" s="4">
        <v>31.45</v>
      </c>
      <c r="G21" s="202">
        <v>1.8</v>
      </c>
      <c r="H21" s="4">
        <v>10.435</v>
      </c>
      <c r="I21" s="4">
        <v>58.65</v>
      </c>
      <c r="J21" s="4">
        <v>158.1</v>
      </c>
    </row>
    <row r="22" spans="1:10" x14ac:dyDescent="0.3">
      <c r="A22" s="6" t="s">
        <v>34</v>
      </c>
      <c r="B22" s="2" t="s">
        <v>153</v>
      </c>
      <c r="C22" s="2">
        <v>33357</v>
      </c>
      <c r="D22" s="202">
        <v>69</v>
      </c>
      <c r="E22" s="4">
        <v>74.400000000000006</v>
      </c>
      <c r="F22" s="4">
        <v>31.8</v>
      </c>
      <c r="G22" s="4">
        <v>1.3</v>
      </c>
      <c r="H22" s="4">
        <v>9.4930000000000003</v>
      </c>
      <c r="I22" s="202">
        <v>60.03</v>
      </c>
      <c r="J22" s="4">
        <v>157.80000000000001</v>
      </c>
    </row>
    <row r="23" spans="1:10" x14ac:dyDescent="0.3">
      <c r="A23" s="6" t="s">
        <v>34</v>
      </c>
      <c r="B23" s="2" t="s">
        <v>11</v>
      </c>
      <c r="C23" s="2">
        <v>35319</v>
      </c>
      <c r="D23" s="4">
        <v>68</v>
      </c>
      <c r="E23" s="4">
        <v>76.7</v>
      </c>
      <c r="F23" s="202">
        <v>38.450000000000003</v>
      </c>
      <c r="G23" s="202">
        <v>1.8</v>
      </c>
      <c r="H23" s="4">
        <v>10.938000000000001</v>
      </c>
      <c r="I23" s="4">
        <v>57.58</v>
      </c>
      <c r="J23" s="4">
        <v>156</v>
      </c>
    </row>
    <row r="24" spans="1:10" x14ac:dyDescent="0.3">
      <c r="A24" s="6" t="s">
        <v>173</v>
      </c>
      <c r="B24" s="2" t="s">
        <v>171</v>
      </c>
      <c r="C24" s="201">
        <v>37281</v>
      </c>
      <c r="D24" s="4">
        <v>66</v>
      </c>
      <c r="E24" s="4">
        <v>76.8</v>
      </c>
      <c r="F24" s="4">
        <v>36.049999999999997</v>
      </c>
      <c r="G24" s="4">
        <v>1.3</v>
      </c>
      <c r="H24" s="4">
        <v>10.87</v>
      </c>
      <c r="I24" s="4">
        <v>56.58</v>
      </c>
      <c r="J24" s="4">
        <v>154.80000000000001</v>
      </c>
    </row>
    <row r="25" spans="1:10" x14ac:dyDescent="0.3">
      <c r="A25" s="6" t="s">
        <v>173</v>
      </c>
      <c r="B25" s="2" t="s">
        <v>5</v>
      </c>
      <c r="C25" s="201">
        <v>37935</v>
      </c>
      <c r="D25" s="202">
        <v>67</v>
      </c>
      <c r="E25" s="4">
        <v>74.849999999999994</v>
      </c>
      <c r="F25" s="202">
        <v>36.700000000000003</v>
      </c>
      <c r="G25" s="202">
        <v>2</v>
      </c>
      <c r="H25" s="203">
        <v>11.792999999999999</v>
      </c>
      <c r="I25" s="4">
        <v>57.2</v>
      </c>
      <c r="J25" s="4">
        <v>153.9</v>
      </c>
    </row>
    <row r="26" spans="1:10" x14ac:dyDescent="0.3">
      <c r="A26" s="6" t="s">
        <v>37</v>
      </c>
      <c r="B26" s="2" t="s">
        <v>150</v>
      </c>
      <c r="C26" s="2">
        <v>34992</v>
      </c>
      <c r="D26" s="4">
        <v>63.5</v>
      </c>
      <c r="E26" s="4">
        <v>71.900000000000006</v>
      </c>
      <c r="F26" s="4">
        <v>30.95</v>
      </c>
      <c r="G26" s="4">
        <v>1</v>
      </c>
      <c r="H26" s="4">
        <v>9.9849999999999994</v>
      </c>
      <c r="I26" s="4">
        <v>59.05</v>
      </c>
      <c r="J26" s="4">
        <v>153.69999999999999</v>
      </c>
    </row>
    <row r="27" spans="1:10" x14ac:dyDescent="0.3">
      <c r="A27" s="6" t="s">
        <v>50</v>
      </c>
      <c r="B27" s="2" t="s">
        <v>156</v>
      </c>
      <c r="C27" s="2">
        <v>35973</v>
      </c>
      <c r="D27" s="202">
        <v>67.3</v>
      </c>
      <c r="E27" s="4">
        <v>73.7</v>
      </c>
      <c r="F27" s="4">
        <v>30.9</v>
      </c>
      <c r="G27" s="202">
        <v>2.2999999999999998</v>
      </c>
      <c r="H27" s="4">
        <v>10.62</v>
      </c>
      <c r="I27" s="4">
        <v>56.55</v>
      </c>
      <c r="J27" s="4">
        <v>151.5</v>
      </c>
    </row>
    <row r="28" spans="1:10" x14ac:dyDescent="0.3">
      <c r="A28" s="6" t="s">
        <v>50</v>
      </c>
      <c r="B28" s="2" t="s">
        <v>3</v>
      </c>
      <c r="C28" s="201">
        <v>37935</v>
      </c>
      <c r="D28" s="202">
        <v>66.3</v>
      </c>
      <c r="E28" s="4">
        <v>66.95</v>
      </c>
      <c r="F28" s="4">
        <v>27.15</v>
      </c>
      <c r="G28" s="4">
        <v>1</v>
      </c>
      <c r="H28" s="4">
        <v>9.06</v>
      </c>
      <c r="I28" s="4">
        <v>58.38</v>
      </c>
      <c r="J28" s="4">
        <v>151.30000000000001</v>
      </c>
    </row>
    <row r="29" spans="1:10" x14ac:dyDescent="0.3">
      <c r="A29" s="6" t="s">
        <v>40</v>
      </c>
      <c r="B29" s="2" t="s">
        <v>162</v>
      </c>
      <c r="C29" s="2">
        <v>34011</v>
      </c>
      <c r="D29" s="4">
        <v>65.8</v>
      </c>
      <c r="E29" s="4">
        <v>72.3</v>
      </c>
      <c r="F29" s="4">
        <v>32.35</v>
      </c>
      <c r="G29" s="202">
        <v>2</v>
      </c>
      <c r="H29" s="4">
        <v>10.58</v>
      </c>
      <c r="I29" s="4">
        <v>58.48</v>
      </c>
      <c r="J29" s="4">
        <v>150.9</v>
      </c>
    </row>
    <row r="30" spans="1:10" x14ac:dyDescent="0.3">
      <c r="A30" s="6" t="s">
        <v>287</v>
      </c>
      <c r="B30" s="2" t="s">
        <v>143</v>
      </c>
      <c r="C30" s="201">
        <v>38916</v>
      </c>
      <c r="D30" s="202">
        <v>67</v>
      </c>
      <c r="E30" s="4">
        <v>76.8</v>
      </c>
      <c r="F30" s="4">
        <v>34.9</v>
      </c>
      <c r="G30" s="4">
        <v>1</v>
      </c>
      <c r="H30" s="4">
        <v>10.73</v>
      </c>
      <c r="I30" s="202">
        <v>59.9</v>
      </c>
      <c r="J30" s="4">
        <v>150.9</v>
      </c>
    </row>
    <row r="31" spans="1:10" x14ac:dyDescent="0.3">
      <c r="A31" s="6" t="s">
        <v>287</v>
      </c>
      <c r="B31" s="2" t="s">
        <v>147</v>
      </c>
      <c r="C31" s="2">
        <v>34338</v>
      </c>
      <c r="D31" s="4">
        <v>64.8</v>
      </c>
      <c r="E31" s="4">
        <v>71.099999999999994</v>
      </c>
      <c r="F31" s="4">
        <v>30.65</v>
      </c>
      <c r="G31" s="4">
        <v>1</v>
      </c>
      <c r="H31" s="4">
        <v>8.1880000000000006</v>
      </c>
      <c r="I31" s="4">
        <v>59.63</v>
      </c>
      <c r="J31" s="4">
        <v>150.5</v>
      </c>
    </row>
    <row r="32" spans="1:10" x14ac:dyDescent="0.3">
      <c r="A32" s="6" t="s">
        <v>40</v>
      </c>
      <c r="B32" s="2" t="s">
        <v>158</v>
      </c>
      <c r="C32" s="201">
        <v>41205</v>
      </c>
      <c r="D32" s="202">
        <v>67.8</v>
      </c>
      <c r="E32" s="4">
        <v>71.849999999999994</v>
      </c>
      <c r="F32" s="4">
        <v>32.35</v>
      </c>
      <c r="G32" s="4">
        <v>1</v>
      </c>
      <c r="H32" s="202">
        <v>14.025</v>
      </c>
      <c r="I32" s="202">
        <v>60.15</v>
      </c>
      <c r="J32" s="4">
        <v>149.1</v>
      </c>
    </row>
    <row r="33" spans="1:10" x14ac:dyDescent="0.3">
      <c r="A33" s="6" t="s">
        <v>37</v>
      </c>
      <c r="B33" s="2" t="s">
        <v>57</v>
      </c>
      <c r="C33" s="2">
        <v>35646</v>
      </c>
      <c r="D33" s="202">
        <v>66.5</v>
      </c>
      <c r="E33" s="4">
        <v>75.599999999999994</v>
      </c>
      <c r="F33" s="4">
        <v>33.950000000000003</v>
      </c>
      <c r="G33" s="4">
        <v>1.3</v>
      </c>
      <c r="H33" s="202">
        <v>12.725</v>
      </c>
      <c r="I33" s="202">
        <v>60.08</v>
      </c>
      <c r="J33" s="4">
        <v>147.30000000000001</v>
      </c>
    </row>
    <row r="34" spans="1:10" x14ac:dyDescent="0.3">
      <c r="A34" s="6" t="s">
        <v>40</v>
      </c>
      <c r="B34" s="2" t="s">
        <v>2</v>
      </c>
      <c r="C34" s="201">
        <v>36954</v>
      </c>
      <c r="D34" s="4">
        <v>65.8</v>
      </c>
      <c r="E34" s="4">
        <v>71.5</v>
      </c>
      <c r="F34" s="4">
        <v>29.3</v>
      </c>
      <c r="G34" s="4">
        <v>1.5</v>
      </c>
      <c r="H34" s="202">
        <v>12.525</v>
      </c>
      <c r="I34" s="4">
        <v>59.95</v>
      </c>
      <c r="J34" s="4">
        <v>147</v>
      </c>
    </row>
    <row r="35" spans="1:10" x14ac:dyDescent="0.3">
      <c r="A35" s="6" t="s">
        <v>164</v>
      </c>
      <c r="B35" s="2" t="s">
        <v>154</v>
      </c>
      <c r="C35" s="2">
        <v>34011</v>
      </c>
      <c r="D35" s="4">
        <v>64.8</v>
      </c>
      <c r="E35" s="4">
        <v>73.900000000000006</v>
      </c>
      <c r="F35" s="4">
        <v>29.25</v>
      </c>
      <c r="G35" s="202">
        <v>2</v>
      </c>
      <c r="H35" s="4">
        <v>7.0430000000000001</v>
      </c>
      <c r="I35" s="4">
        <v>57</v>
      </c>
      <c r="J35" s="4">
        <v>145.69999999999999</v>
      </c>
    </row>
    <row r="36" spans="1:10" x14ac:dyDescent="0.3">
      <c r="A36" s="6" t="s">
        <v>34</v>
      </c>
      <c r="B36" s="2" t="s">
        <v>10</v>
      </c>
      <c r="C36" s="201">
        <v>38262</v>
      </c>
      <c r="D36" s="4">
        <v>65.8</v>
      </c>
      <c r="E36" s="4">
        <v>70.5</v>
      </c>
      <c r="F36" s="4">
        <v>31.05</v>
      </c>
      <c r="G36" s="4">
        <v>1.3</v>
      </c>
      <c r="H36" s="203">
        <v>12.125</v>
      </c>
      <c r="I36" s="4">
        <v>59.3</v>
      </c>
      <c r="J36" s="4">
        <v>143.30000000000001</v>
      </c>
    </row>
    <row r="37" spans="1:10" x14ac:dyDescent="0.3">
      <c r="A37" s="6" t="s">
        <v>50</v>
      </c>
      <c r="B37" s="2" t="s">
        <v>149</v>
      </c>
      <c r="C37" s="201">
        <v>40224</v>
      </c>
      <c r="D37" s="202">
        <v>66.5</v>
      </c>
      <c r="E37" s="4">
        <v>72.099999999999994</v>
      </c>
      <c r="F37" s="4">
        <v>31.15</v>
      </c>
      <c r="G37" s="4">
        <v>1.3</v>
      </c>
      <c r="H37" s="4">
        <v>10</v>
      </c>
      <c r="I37" s="4">
        <v>59.33</v>
      </c>
      <c r="J37" s="4">
        <v>137.30000000000001</v>
      </c>
    </row>
    <row r="38" spans="1:10" x14ac:dyDescent="0.3">
      <c r="A38" s="204" t="s">
        <v>12</v>
      </c>
      <c r="B38" s="204"/>
      <c r="C38" s="2">
        <v>4747.8999999999996</v>
      </c>
      <c r="D38" s="4">
        <v>2.67</v>
      </c>
      <c r="E38" s="4">
        <v>3.51</v>
      </c>
      <c r="F38" s="4">
        <v>3.952</v>
      </c>
      <c r="G38" s="4">
        <v>0.52</v>
      </c>
      <c r="H38" s="4">
        <v>1.8344</v>
      </c>
      <c r="I38" s="4">
        <v>1.248</v>
      </c>
      <c r="J38" s="4">
        <v>30.94</v>
      </c>
    </row>
    <row r="39" spans="1:10" x14ac:dyDescent="0.3">
      <c r="A39" s="204" t="s">
        <v>13</v>
      </c>
      <c r="B39" s="204"/>
      <c r="C39" s="2">
        <v>11.02</v>
      </c>
      <c r="D39" s="4">
        <v>3.43</v>
      </c>
      <c r="E39" s="4">
        <v>4.0199999999999996</v>
      </c>
      <c r="F39" s="4">
        <v>10.07</v>
      </c>
      <c r="G39" s="4">
        <v>31.88</v>
      </c>
      <c r="H39" s="4">
        <v>14.57</v>
      </c>
      <c r="I39" s="4">
        <v>1.81</v>
      </c>
      <c r="J39" s="4">
        <v>16.07</v>
      </c>
    </row>
    <row r="40" spans="1:10" x14ac:dyDescent="0.3">
      <c r="A40" s="204" t="s">
        <v>14</v>
      </c>
      <c r="B40" s="204"/>
      <c r="C40" s="2">
        <v>36720.5</v>
      </c>
      <c r="D40" s="4">
        <v>66.180000000000007</v>
      </c>
      <c r="E40" s="4">
        <v>74.466999999999999</v>
      </c>
      <c r="F40" s="4">
        <v>33.444000000000003</v>
      </c>
      <c r="G40" s="4">
        <v>1.39</v>
      </c>
      <c r="H40" s="4">
        <v>10.725300000000001</v>
      </c>
      <c r="I40" s="4">
        <v>58.677</v>
      </c>
      <c r="J40" s="4">
        <v>164.05</v>
      </c>
    </row>
    <row r="41" spans="1:10" x14ac:dyDescent="0.3">
      <c r="A41" s="102" t="s">
        <v>283</v>
      </c>
      <c r="B41" s="102"/>
      <c r="C41" s="103"/>
      <c r="D41" s="103"/>
      <c r="E41" s="103"/>
      <c r="F41" s="103"/>
      <c r="G41" s="103"/>
      <c r="H41" s="103"/>
      <c r="I41" s="103"/>
      <c r="J41" s="103"/>
    </row>
    <row r="42" spans="1:10" x14ac:dyDescent="0.3">
      <c r="A42" s="205"/>
      <c r="B42" s="206"/>
    </row>
    <row r="43" spans="1:10" x14ac:dyDescent="0.3">
      <c r="A43" s="1"/>
    </row>
    <row r="44" spans="1:10" x14ac:dyDescent="0.3">
      <c r="A44" s="1"/>
    </row>
    <row r="45" spans="1:10" x14ac:dyDescent="0.3">
      <c r="A45" s="1"/>
    </row>
    <row r="46" spans="1:10" x14ac:dyDescent="0.3">
      <c r="A46" s="16"/>
    </row>
  </sheetData>
  <mergeCells count="4">
    <mergeCell ref="A38:B38"/>
    <mergeCell ref="A39:B39"/>
    <mergeCell ref="A40:B40"/>
    <mergeCell ref="A42:B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8B89-16F4-4B4E-890B-D8BC65436D4F}">
  <dimension ref="A1:M60"/>
  <sheetViews>
    <sheetView zoomScale="115" zoomScaleNormal="115" workbookViewId="0">
      <selection activeCell="A3" sqref="A3"/>
    </sheetView>
  </sheetViews>
  <sheetFormatPr defaultRowHeight="14.4" x14ac:dyDescent="0.3"/>
  <cols>
    <col min="1" max="1" width="11" bestFit="1" customWidth="1"/>
    <col min="2" max="2" width="16" customWidth="1"/>
    <col min="3" max="3" width="10.6640625" customWidth="1"/>
    <col min="4" max="5" width="9.44140625" customWidth="1"/>
    <col min="6" max="6" width="9" customWidth="1"/>
    <col min="7" max="8" width="7.88671875" customWidth="1"/>
    <col min="9" max="9" width="8.33203125" customWidth="1"/>
    <col min="10" max="10" width="10.109375" customWidth="1"/>
    <col min="11" max="11" width="10.5546875" customWidth="1"/>
    <col min="13" max="13" width="15.5546875" bestFit="1" customWidth="1"/>
  </cols>
  <sheetData>
    <row r="1" spans="1:13" x14ac:dyDescent="0.3">
      <c r="A1" s="9" t="s">
        <v>142</v>
      </c>
    </row>
    <row r="2" spans="1:13" x14ac:dyDescent="0.3">
      <c r="A2" s="13" t="s">
        <v>33</v>
      </c>
      <c r="B2" s="3" t="s">
        <v>48</v>
      </c>
      <c r="C2" s="14" t="s">
        <v>41</v>
      </c>
      <c r="D2" s="14" t="s">
        <v>42</v>
      </c>
      <c r="E2" s="14" t="s">
        <v>43</v>
      </c>
      <c r="F2" s="14" t="s">
        <v>44</v>
      </c>
      <c r="G2" s="14" t="s">
        <v>168</v>
      </c>
      <c r="H2" s="14" t="s">
        <v>172</v>
      </c>
      <c r="I2" s="14" t="s">
        <v>45</v>
      </c>
      <c r="J2" s="14" t="s">
        <v>46</v>
      </c>
      <c r="K2" s="14" t="s">
        <v>169</v>
      </c>
      <c r="M2" s="1"/>
    </row>
    <row r="3" spans="1:13" x14ac:dyDescent="0.3">
      <c r="A3" s="6" t="s">
        <v>287</v>
      </c>
      <c r="B3" s="15" t="s">
        <v>143</v>
      </c>
      <c r="C3" s="201">
        <v>31656</v>
      </c>
      <c r="D3" s="202">
        <v>76.599999999999994</v>
      </c>
      <c r="E3" s="4">
        <v>38.4</v>
      </c>
      <c r="F3" s="4">
        <v>1</v>
      </c>
      <c r="G3" s="4">
        <v>0.875</v>
      </c>
      <c r="H3" s="4">
        <v>1.25</v>
      </c>
      <c r="I3" s="202">
        <v>15.88</v>
      </c>
      <c r="J3" s="202">
        <v>55</v>
      </c>
      <c r="K3" s="202">
        <v>112.1</v>
      </c>
      <c r="M3" s="1"/>
    </row>
    <row r="4" spans="1:13" x14ac:dyDescent="0.3">
      <c r="A4" s="6" t="s">
        <v>50</v>
      </c>
      <c r="B4" s="15" t="s">
        <v>144</v>
      </c>
      <c r="C4" s="2">
        <v>29342</v>
      </c>
      <c r="D4" s="4">
        <v>74.400000000000006</v>
      </c>
      <c r="E4" s="4">
        <v>34</v>
      </c>
      <c r="F4" s="4">
        <v>1</v>
      </c>
      <c r="G4" s="4">
        <v>0.5</v>
      </c>
      <c r="H4" s="4">
        <v>0.5</v>
      </c>
      <c r="I4" s="202">
        <v>15.25</v>
      </c>
      <c r="J4" s="4">
        <v>54.88</v>
      </c>
      <c r="K4" s="202">
        <v>111.9</v>
      </c>
      <c r="M4" s="1"/>
    </row>
    <row r="5" spans="1:13" x14ac:dyDescent="0.3">
      <c r="A5" s="6" t="s">
        <v>50</v>
      </c>
      <c r="B5" s="15" t="s">
        <v>4</v>
      </c>
      <c r="C5" s="201">
        <v>32493</v>
      </c>
      <c r="D5" s="4">
        <v>71</v>
      </c>
      <c r="E5" s="4">
        <v>33.9</v>
      </c>
      <c r="F5" s="4">
        <v>1</v>
      </c>
      <c r="G5" s="4">
        <v>0.625</v>
      </c>
      <c r="H5" s="4">
        <v>0.38</v>
      </c>
      <c r="I5" s="202">
        <v>15.98</v>
      </c>
      <c r="J5" s="4">
        <v>54.78</v>
      </c>
      <c r="K5" s="202">
        <v>110.1</v>
      </c>
      <c r="M5" s="1"/>
    </row>
    <row r="6" spans="1:13" x14ac:dyDescent="0.3">
      <c r="A6" s="6" t="s">
        <v>40</v>
      </c>
      <c r="B6" s="15" t="s">
        <v>1</v>
      </c>
      <c r="C6" s="201">
        <v>32050</v>
      </c>
      <c r="D6" s="4">
        <v>72.8</v>
      </c>
      <c r="E6" s="202">
        <v>38.9</v>
      </c>
      <c r="F6" s="4">
        <v>1</v>
      </c>
      <c r="G6" s="4">
        <v>1</v>
      </c>
      <c r="H6" s="4">
        <v>0.63</v>
      </c>
      <c r="I6" s="202">
        <v>15.68</v>
      </c>
      <c r="J6" s="4">
        <v>54.85</v>
      </c>
      <c r="K6" s="202">
        <v>109.6</v>
      </c>
      <c r="M6" s="1"/>
    </row>
    <row r="7" spans="1:13" x14ac:dyDescent="0.3">
      <c r="A7" s="6" t="s">
        <v>36</v>
      </c>
      <c r="B7" s="15" t="s">
        <v>145</v>
      </c>
      <c r="C7" s="201">
        <v>33034</v>
      </c>
      <c r="D7" s="4">
        <v>73.900000000000006</v>
      </c>
      <c r="E7" s="4">
        <v>33.799999999999997</v>
      </c>
      <c r="F7" s="4">
        <v>1</v>
      </c>
      <c r="G7" s="4">
        <v>1.5</v>
      </c>
      <c r="H7" s="4">
        <v>1.5</v>
      </c>
      <c r="I7" s="202">
        <v>16.3</v>
      </c>
      <c r="J7" s="202">
        <v>56.58</v>
      </c>
      <c r="K7" s="202">
        <v>105.6</v>
      </c>
      <c r="M7" s="1"/>
    </row>
    <row r="8" spans="1:13" x14ac:dyDescent="0.3">
      <c r="A8" s="6" t="s">
        <v>287</v>
      </c>
      <c r="B8" s="15" t="s">
        <v>146</v>
      </c>
      <c r="C8" s="2">
        <v>28653</v>
      </c>
      <c r="D8" s="4">
        <v>75.599999999999994</v>
      </c>
      <c r="E8" s="4">
        <v>36.799999999999997</v>
      </c>
      <c r="F8" s="4">
        <v>1</v>
      </c>
      <c r="G8" s="4">
        <v>0.625</v>
      </c>
      <c r="H8" s="4">
        <v>0.5</v>
      </c>
      <c r="I8" s="202">
        <v>16.48</v>
      </c>
      <c r="J8" s="202">
        <v>55.08</v>
      </c>
      <c r="K8" s="202">
        <v>105.4</v>
      </c>
      <c r="M8" s="1"/>
    </row>
    <row r="9" spans="1:13" x14ac:dyDescent="0.3">
      <c r="A9" s="6" t="s">
        <v>287</v>
      </c>
      <c r="B9" s="15" t="s">
        <v>147</v>
      </c>
      <c r="C9" s="201">
        <v>33576</v>
      </c>
      <c r="D9" s="4">
        <v>73.400000000000006</v>
      </c>
      <c r="E9" s="4">
        <v>35</v>
      </c>
      <c r="F9" s="4">
        <v>1</v>
      </c>
      <c r="G9" s="4">
        <v>0.5</v>
      </c>
      <c r="H9" s="4">
        <v>1.88</v>
      </c>
      <c r="I9" s="202">
        <v>16.079999999999998</v>
      </c>
      <c r="J9" s="202">
        <v>55.43</v>
      </c>
      <c r="K9" s="202">
        <v>104.4</v>
      </c>
      <c r="M9" s="1"/>
    </row>
    <row r="10" spans="1:13" x14ac:dyDescent="0.3">
      <c r="A10" s="6" t="s">
        <v>287</v>
      </c>
      <c r="B10" s="15" t="s">
        <v>148</v>
      </c>
      <c r="C10" s="201">
        <v>33034</v>
      </c>
      <c r="D10" s="4">
        <v>75.3</v>
      </c>
      <c r="E10" s="4">
        <v>35.5</v>
      </c>
      <c r="F10" s="4">
        <v>1</v>
      </c>
      <c r="G10" s="4">
        <v>0.875</v>
      </c>
      <c r="H10" s="4">
        <v>0.75</v>
      </c>
      <c r="I10" s="202">
        <v>15.5</v>
      </c>
      <c r="J10" s="202">
        <v>55.03</v>
      </c>
      <c r="K10" s="202">
        <v>99.7</v>
      </c>
      <c r="M10" s="1"/>
    </row>
    <row r="11" spans="1:13" x14ac:dyDescent="0.3">
      <c r="A11" s="6" t="s">
        <v>165</v>
      </c>
      <c r="B11" s="15" t="s">
        <v>11</v>
      </c>
      <c r="C11" s="201">
        <v>33084</v>
      </c>
      <c r="D11" s="202">
        <v>77.5</v>
      </c>
      <c r="E11" s="202">
        <v>41.4</v>
      </c>
      <c r="F11" s="202">
        <v>3.5</v>
      </c>
      <c r="G11" s="4">
        <v>0.503</v>
      </c>
      <c r="H11" s="4">
        <v>0.75</v>
      </c>
      <c r="I11" s="202">
        <v>16.2</v>
      </c>
      <c r="J11" s="202">
        <v>57.05</v>
      </c>
      <c r="K11" s="202">
        <v>99.4</v>
      </c>
      <c r="M11" s="1"/>
    </row>
    <row r="12" spans="1:13" x14ac:dyDescent="0.3">
      <c r="A12" s="6" t="s">
        <v>165</v>
      </c>
      <c r="B12" s="15" t="s">
        <v>9</v>
      </c>
      <c r="C12" s="201">
        <v>32887</v>
      </c>
      <c r="D12" s="4">
        <v>75.5</v>
      </c>
      <c r="E12" s="4">
        <v>38.200000000000003</v>
      </c>
      <c r="F12" s="4">
        <v>1</v>
      </c>
      <c r="G12" s="4">
        <v>1</v>
      </c>
      <c r="H12" s="4">
        <v>1.25</v>
      </c>
      <c r="I12" s="202">
        <v>15.95</v>
      </c>
      <c r="J12" s="202">
        <v>55.38</v>
      </c>
      <c r="K12" s="202">
        <v>98.7</v>
      </c>
      <c r="M12" s="1"/>
    </row>
    <row r="13" spans="1:13" x14ac:dyDescent="0.3">
      <c r="A13" s="6" t="s">
        <v>50</v>
      </c>
      <c r="B13" s="15" t="s">
        <v>149</v>
      </c>
      <c r="C13" s="2">
        <v>30130</v>
      </c>
      <c r="D13" s="4">
        <v>71.2</v>
      </c>
      <c r="E13" s="4">
        <v>33.5</v>
      </c>
      <c r="F13" s="4">
        <v>1.3</v>
      </c>
      <c r="G13" s="4">
        <v>0.625</v>
      </c>
      <c r="H13" s="4">
        <v>0.5</v>
      </c>
      <c r="I13" s="202">
        <v>15.65</v>
      </c>
      <c r="J13" s="4">
        <v>54.1</v>
      </c>
      <c r="K13" s="202">
        <v>98.1</v>
      </c>
      <c r="M13" s="1"/>
    </row>
    <row r="14" spans="1:13" x14ac:dyDescent="0.3">
      <c r="A14" s="6" t="s">
        <v>50</v>
      </c>
      <c r="B14" s="15" t="s">
        <v>3</v>
      </c>
      <c r="C14" s="201">
        <v>31656</v>
      </c>
      <c r="D14" s="4">
        <v>67.599999999999994</v>
      </c>
      <c r="E14" s="4">
        <v>33.700000000000003</v>
      </c>
      <c r="F14" s="4">
        <v>1</v>
      </c>
      <c r="G14" s="4">
        <v>0.875</v>
      </c>
      <c r="H14" s="4">
        <v>0.63</v>
      </c>
      <c r="I14" s="202">
        <v>15.2</v>
      </c>
      <c r="J14" s="4">
        <v>54.45</v>
      </c>
      <c r="K14" s="202">
        <v>97</v>
      </c>
      <c r="M14" s="1"/>
    </row>
    <row r="15" spans="1:13" x14ac:dyDescent="0.3">
      <c r="A15" s="6" t="s">
        <v>37</v>
      </c>
      <c r="B15" s="15" t="s">
        <v>150</v>
      </c>
      <c r="C15" s="201">
        <v>34265</v>
      </c>
      <c r="D15" s="4">
        <v>73.099999999999994</v>
      </c>
      <c r="E15" s="4">
        <v>35.299999999999997</v>
      </c>
      <c r="F15" s="4">
        <v>1</v>
      </c>
      <c r="G15" s="4">
        <v>0.875</v>
      </c>
      <c r="H15" s="4">
        <v>1.1299999999999999</v>
      </c>
      <c r="I15" s="202">
        <v>15.58</v>
      </c>
      <c r="J15" s="202">
        <v>55.23</v>
      </c>
      <c r="K15" s="202">
        <v>96.3</v>
      </c>
      <c r="M15" s="1"/>
    </row>
    <row r="16" spans="1:13" x14ac:dyDescent="0.3">
      <c r="A16" s="6" t="s">
        <v>37</v>
      </c>
      <c r="B16" s="15" t="s">
        <v>57</v>
      </c>
      <c r="C16" s="2">
        <v>31262</v>
      </c>
      <c r="D16" s="202">
        <v>78</v>
      </c>
      <c r="E16" s="202">
        <v>39.200000000000003</v>
      </c>
      <c r="F16" s="4">
        <v>1</v>
      </c>
      <c r="G16" s="4">
        <v>1.125</v>
      </c>
      <c r="H16" s="4">
        <v>1.25</v>
      </c>
      <c r="I16" s="202">
        <v>16.079999999999998</v>
      </c>
      <c r="J16" s="202">
        <v>56.18</v>
      </c>
      <c r="K16" s="202">
        <v>95.9</v>
      </c>
      <c r="M16" s="1"/>
    </row>
    <row r="17" spans="1:13" x14ac:dyDescent="0.3">
      <c r="A17" s="6" t="s">
        <v>165</v>
      </c>
      <c r="B17" s="15" t="s">
        <v>10</v>
      </c>
      <c r="C17" s="201">
        <v>33330</v>
      </c>
      <c r="D17" s="4">
        <v>72.5</v>
      </c>
      <c r="E17" s="4">
        <v>35.299999999999997</v>
      </c>
      <c r="F17" s="4">
        <v>1</v>
      </c>
      <c r="G17" s="4">
        <v>1.375</v>
      </c>
      <c r="H17" s="4">
        <v>0.75</v>
      </c>
      <c r="I17" s="202">
        <v>15.73</v>
      </c>
      <c r="J17" s="202">
        <v>55.3</v>
      </c>
      <c r="K17" s="202">
        <v>94.5</v>
      </c>
      <c r="M17" s="1"/>
    </row>
    <row r="18" spans="1:13" x14ac:dyDescent="0.3">
      <c r="A18" s="6" t="s">
        <v>287</v>
      </c>
      <c r="B18" s="15" t="s">
        <v>151</v>
      </c>
      <c r="C18" s="201">
        <v>34413</v>
      </c>
      <c r="D18" s="202">
        <v>76.5</v>
      </c>
      <c r="E18" s="4">
        <v>37.700000000000003</v>
      </c>
      <c r="F18" s="4">
        <v>1</v>
      </c>
      <c r="G18" s="4">
        <v>1.25</v>
      </c>
      <c r="H18" s="4">
        <v>1.1299999999999999</v>
      </c>
      <c r="I18" s="202">
        <v>15.53</v>
      </c>
      <c r="J18" s="4">
        <v>54.83</v>
      </c>
      <c r="K18" s="202">
        <v>92.4</v>
      </c>
      <c r="M18" s="1"/>
    </row>
    <row r="19" spans="1:13" x14ac:dyDescent="0.3">
      <c r="A19" s="6" t="s">
        <v>40</v>
      </c>
      <c r="B19" s="15" t="s">
        <v>152</v>
      </c>
      <c r="C19" s="201">
        <v>31804</v>
      </c>
      <c r="D19" s="4">
        <v>70</v>
      </c>
      <c r="E19" s="4">
        <v>31.1</v>
      </c>
      <c r="F19" s="4">
        <v>1</v>
      </c>
      <c r="G19" s="4">
        <v>0.75</v>
      </c>
      <c r="H19" s="4">
        <v>0.88</v>
      </c>
      <c r="I19" s="4">
        <v>14.83</v>
      </c>
      <c r="J19" s="4">
        <v>54.35</v>
      </c>
      <c r="K19" s="202">
        <v>92.3</v>
      </c>
      <c r="M19" s="1"/>
    </row>
    <row r="20" spans="1:13" x14ac:dyDescent="0.3">
      <c r="A20" s="6" t="s">
        <v>165</v>
      </c>
      <c r="B20" s="15" t="s">
        <v>153</v>
      </c>
      <c r="C20" s="201">
        <v>32050</v>
      </c>
      <c r="D20" s="4">
        <v>72.099999999999994</v>
      </c>
      <c r="E20" s="4">
        <v>33</v>
      </c>
      <c r="F20" s="4">
        <v>1</v>
      </c>
      <c r="G20" s="4">
        <v>0.625</v>
      </c>
      <c r="H20" s="4">
        <v>1.25</v>
      </c>
      <c r="I20" s="202">
        <v>15.75</v>
      </c>
      <c r="J20" s="202">
        <v>55.13</v>
      </c>
      <c r="K20" s="202">
        <v>92</v>
      </c>
      <c r="M20" s="1"/>
    </row>
    <row r="21" spans="1:13" x14ac:dyDescent="0.3">
      <c r="A21" s="6" t="s">
        <v>40</v>
      </c>
      <c r="B21" s="15" t="s">
        <v>0</v>
      </c>
      <c r="C21" s="201">
        <v>32985</v>
      </c>
      <c r="D21" s="4">
        <v>74.400000000000006</v>
      </c>
      <c r="E21" s="4">
        <v>37.4</v>
      </c>
      <c r="F21" s="4">
        <v>1</v>
      </c>
      <c r="G21" s="4">
        <v>1.5</v>
      </c>
      <c r="H21" s="4">
        <v>2</v>
      </c>
      <c r="I21" s="202">
        <v>15.55</v>
      </c>
      <c r="J21" s="202">
        <v>55.55</v>
      </c>
      <c r="K21" s="202">
        <v>91.7</v>
      </c>
      <c r="M21" s="1"/>
    </row>
    <row r="22" spans="1:13" x14ac:dyDescent="0.3">
      <c r="A22" s="6" t="s">
        <v>40</v>
      </c>
      <c r="B22" s="15" t="s">
        <v>2</v>
      </c>
      <c r="C22" s="2">
        <v>29834</v>
      </c>
      <c r="D22" s="4">
        <v>74.5</v>
      </c>
      <c r="E22" s="4">
        <v>34.5</v>
      </c>
      <c r="F22" s="4">
        <v>1.3</v>
      </c>
      <c r="G22" s="4">
        <v>0.625</v>
      </c>
      <c r="H22" s="4">
        <v>0.75</v>
      </c>
      <c r="I22" s="202">
        <v>16.13</v>
      </c>
      <c r="J22" s="202">
        <v>55.03</v>
      </c>
      <c r="K22" s="202">
        <v>89.1</v>
      </c>
      <c r="M22" s="1"/>
    </row>
    <row r="23" spans="1:13" x14ac:dyDescent="0.3">
      <c r="A23" s="6" t="s">
        <v>287</v>
      </c>
      <c r="B23" s="15" t="s">
        <v>154</v>
      </c>
      <c r="C23" s="201">
        <v>32394</v>
      </c>
      <c r="D23" s="4">
        <v>73</v>
      </c>
      <c r="E23" s="4">
        <v>35.6</v>
      </c>
      <c r="F23" s="4">
        <v>1</v>
      </c>
      <c r="G23" s="4">
        <v>1.75</v>
      </c>
      <c r="H23" s="4">
        <v>1.25</v>
      </c>
      <c r="I23" s="202">
        <v>15.43</v>
      </c>
      <c r="J23" s="202">
        <v>55</v>
      </c>
      <c r="K23" s="202">
        <v>89.1</v>
      </c>
      <c r="M23" s="1"/>
    </row>
    <row r="24" spans="1:13" x14ac:dyDescent="0.3">
      <c r="A24" s="6" t="s">
        <v>35</v>
      </c>
      <c r="B24" s="15" t="s">
        <v>8</v>
      </c>
      <c r="C24" s="2">
        <v>30425</v>
      </c>
      <c r="D24" s="202">
        <v>76.8</v>
      </c>
      <c r="E24" s="4">
        <v>37.9</v>
      </c>
      <c r="F24" s="4">
        <v>1</v>
      </c>
      <c r="G24" s="4">
        <v>1.125</v>
      </c>
      <c r="H24" s="4">
        <v>0.75</v>
      </c>
      <c r="I24" s="4">
        <v>14.5</v>
      </c>
      <c r="J24" s="202">
        <v>54.78</v>
      </c>
      <c r="K24" s="202">
        <v>86.6</v>
      </c>
      <c r="M24" s="1"/>
    </row>
    <row r="25" spans="1:13" x14ac:dyDescent="0.3">
      <c r="A25" s="6" t="s">
        <v>36</v>
      </c>
      <c r="B25" s="15" t="s">
        <v>155</v>
      </c>
      <c r="C25" s="201">
        <v>33133</v>
      </c>
      <c r="D25" s="202">
        <v>78.400000000000006</v>
      </c>
      <c r="E25" s="202">
        <v>40.1</v>
      </c>
      <c r="F25" s="4">
        <v>1</v>
      </c>
      <c r="G25" s="4">
        <v>0.5</v>
      </c>
      <c r="H25" s="4">
        <v>0.5</v>
      </c>
      <c r="I25" s="202">
        <v>15.13</v>
      </c>
      <c r="J25" s="202">
        <v>54.25</v>
      </c>
      <c r="K25" s="202">
        <v>85.9</v>
      </c>
      <c r="M25" s="1"/>
    </row>
    <row r="26" spans="1:13" x14ac:dyDescent="0.3">
      <c r="A26" s="6" t="s">
        <v>50</v>
      </c>
      <c r="B26" s="15" t="s">
        <v>156</v>
      </c>
      <c r="C26" s="201">
        <v>33182</v>
      </c>
      <c r="D26" s="4">
        <v>73.3</v>
      </c>
      <c r="E26" s="4">
        <v>36.799999999999997</v>
      </c>
      <c r="F26" s="4">
        <v>1</v>
      </c>
      <c r="G26" s="4">
        <v>0.75</v>
      </c>
      <c r="H26" s="4">
        <v>1.5</v>
      </c>
      <c r="I26" s="202">
        <v>15.9</v>
      </c>
      <c r="J26" s="202">
        <v>57.4</v>
      </c>
      <c r="K26" s="202">
        <v>85</v>
      </c>
      <c r="M26" s="1"/>
    </row>
    <row r="27" spans="1:13" x14ac:dyDescent="0.3">
      <c r="A27" s="6" t="s">
        <v>165</v>
      </c>
      <c r="B27" s="15" t="s">
        <v>157</v>
      </c>
      <c r="C27" s="201">
        <v>32837</v>
      </c>
      <c r="D27" s="202">
        <v>76.2</v>
      </c>
      <c r="E27" s="4">
        <v>34.299999999999997</v>
      </c>
      <c r="F27" s="4">
        <v>1</v>
      </c>
      <c r="G27" s="4">
        <v>1.5</v>
      </c>
      <c r="H27" s="4">
        <v>0.75</v>
      </c>
      <c r="I27" s="202">
        <v>15.88</v>
      </c>
      <c r="J27" s="202">
        <v>55.75</v>
      </c>
      <c r="K27" s="202">
        <v>81.099999999999994</v>
      </c>
      <c r="M27" s="1"/>
    </row>
    <row r="28" spans="1:13" x14ac:dyDescent="0.3">
      <c r="A28" s="6" t="s">
        <v>38</v>
      </c>
      <c r="B28" s="15" t="s">
        <v>5</v>
      </c>
      <c r="C28" s="2">
        <v>31065</v>
      </c>
      <c r="D28" s="4">
        <v>75.599999999999994</v>
      </c>
      <c r="E28" s="4">
        <v>37.4</v>
      </c>
      <c r="F28" s="4">
        <v>1</v>
      </c>
      <c r="G28" s="4">
        <v>1</v>
      </c>
      <c r="H28" s="4">
        <v>0.63</v>
      </c>
      <c r="I28" s="4">
        <v>14.53</v>
      </c>
      <c r="J28" s="4">
        <v>53.8</v>
      </c>
      <c r="K28" s="202">
        <v>80.2</v>
      </c>
      <c r="M28" s="1"/>
    </row>
    <row r="29" spans="1:13" x14ac:dyDescent="0.3">
      <c r="A29" s="6" t="s">
        <v>40</v>
      </c>
      <c r="B29" s="15" t="s">
        <v>158</v>
      </c>
      <c r="C29" s="2">
        <v>31262</v>
      </c>
      <c r="D29" s="4">
        <v>74.7</v>
      </c>
      <c r="E29" s="4">
        <v>35.1</v>
      </c>
      <c r="F29" s="4">
        <v>1</v>
      </c>
      <c r="G29" s="4">
        <v>0.625</v>
      </c>
      <c r="H29" s="4">
        <v>0.75</v>
      </c>
      <c r="I29" s="202">
        <v>15.6</v>
      </c>
      <c r="J29" s="202">
        <v>55.85</v>
      </c>
      <c r="K29" s="202">
        <v>79.2</v>
      </c>
      <c r="M29" s="1"/>
    </row>
    <row r="30" spans="1:13" x14ac:dyDescent="0.3">
      <c r="A30" s="6" t="s">
        <v>38</v>
      </c>
      <c r="B30" s="15" t="s">
        <v>6</v>
      </c>
      <c r="C30" s="201">
        <v>32296</v>
      </c>
      <c r="D30" s="202">
        <v>76.900000000000006</v>
      </c>
      <c r="E30" s="4">
        <v>36</v>
      </c>
      <c r="F30" s="4">
        <v>1.3</v>
      </c>
      <c r="G30" s="4">
        <v>1</v>
      </c>
      <c r="H30" s="4">
        <v>1.5</v>
      </c>
      <c r="I30" s="4">
        <v>14.73</v>
      </c>
      <c r="J30" s="4">
        <v>53.9</v>
      </c>
      <c r="K30" s="202">
        <v>79</v>
      </c>
      <c r="M30" s="1"/>
    </row>
    <row r="31" spans="1:13" x14ac:dyDescent="0.3">
      <c r="A31" s="6" t="s">
        <v>49</v>
      </c>
      <c r="B31" s="15" t="s">
        <v>7</v>
      </c>
      <c r="C31" s="201">
        <v>34117</v>
      </c>
      <c r="D31" s="202">
        <v>78.7</v>
      </c>
      <c r="E31" s="202">
        <v>42.4</v>
      </c>
      <c r="F31" s="4">
        <v>1</v>
      </c>
      <c r="G31" s="4">
        <v>0.625</v>
      </c>
      <c r="H31" s="4">
        <v>0.63</v>
      </c>
      <c r="I31" s="4">
        <v>14.8</v>
      </c>
      <c r="J31" s="4">
        <v>53.9</v>
      </c>
      <c r="K31" s="202">
        <v>76.7</v>
      </c>
      <c r="M31" s="1"/>
    </row>
    <row r="32" spans="1:13" x14ac:dyDescent="0.3">
      <c r="A32" s="6" t="s">
        <v>37</v>
      </c>
      <c r="B32" s="15" t="s">
        <v>159</v>
      </c>
      <c r="C32" s="201">
        <v>33576</v>
      </c>
      <c r="D32" s="202">
        <v>78.2</v>
      </c>
      <c r="E32" s="202">
        <v>38.9</v>
      </c>
      <c r="F32" s="4">
        <v>1</v>
      </c>
      <c r="G32" s="4">
        <v>0.625</v>
      </c>
      <c r="H32" s="4">
        <v>0.88</v>
      </c>
      <c r="I32" s="202">
        <v>15.4</v>
      </c>
      <c r="J32" s="202">
        <v>55.1</v>
      </c>
      <c r="K32" s="202">
        <v>76.5</v>
      </c>
      <c r="M32" s="1"/>
    </row>
    <row r="33" spans="1:13" x14ac:dyDescent="0.3">
      <c r="A33" s="6" t="s">
        <v>165</v>
      </c>
      <c r="B33" s="15" t="s">
        <v>160</v>
      </c>
      <c r="C33" s="201">
        <v>32148</v>
      </c>
      <c r="D33" s="4">
        <v>71.7</v>
      </c>
      <c r="E33" s="4">
        <v>33.4</v>
      </c>
      <c r="F33" s="4">
        <v>1</v>
      </c>
      <c r="G33" s="4">
        <v>1.25</v>
      </c>
      <c r="H33" s="4">
        <v>1.25</v>
      </c>
      <c r="I33" s="4">
        <v>14.7</v>
      </c>
      <c r="J33" s="202">
        <v>55.05</v>
      </c>
      <c r="K33" s="202">
        <v>75.8</v>
      </c>
      <c r="M33" s="1"/>
    </row>
    <row r="34" spans="1:13" x14ac:dyDescent="0.3">
      <c r="A34" s="6" t="s">
        <v>166</v>
      </c>
      <c r="B34" s="15" t="s">
        <v>161</v>
      </c>
      <c r="C34" s="201">
        <v>33920</v>
      </c>
      <c r="D34" s="202">
        <v>77.3</v>
      </c>
      <c r="E34" s="4">
        <v>36.200000000000003</v>
      </c>
      <c r="F34" s="4">
        <v>1</v>
      </c>
      <c r="G34" s="4">
        <v>1.25</v>
      </c>
      <c r="H34" s="4">
        <v>1.5</v>
      </c>
      <c r="I34" s="202">
        <v>15.53</v>
      </c>
      <c r="J34" s="4">
        <v>54.58</v>
      </c>
      <c r="K34" s="202">
        <v>74.400000000000006</v>
      </c>
      <c r="M34" s="1"/>
    </row>
    <row r="35" spans="1:13" x14ac:dyDescent="0.3">
      <c r="A35" s="6" t="s">
        <v>40</v>
      </c>
      <c r="B35" s="15" t="s">
        <v>162</v>
      </c>
      <c r="C35" s="201">
        <v>33822</v>
      </c>
      <c r="D35" s="4">
        <v>73.599999999999994</v>
      </c>
      <c r="E35" s="4">
        <v>34.6</v>
      </c>
      <c r="F35" s="4">
        <v>1.5</v>
      </c>
      <c r="G35" s="4">
        <v>0.5</v>
      </c>
      <c r="H35" s="4">
        <v>0.88</v>
      </c>
      <c r="I35" s="4">
        <v>14.98</v>
      </c>
      <c r="J35" s="4">
        <v>54.45</v>
      </c>
      <c r="K35" s="202">
        <v>72.400000000000006</v>
      </c>
      <c r="M35" s="1"/>
    </row>
    <row r="36" spans="1:13" x14ac:dyDescent="0.3">
      <c r="A36" s="6" t="s">
        <v>166</v>
      </c>
      <c r="B36" s="15" t="s">
        <v>163</v>
      </c>
      <c r="C36" s="2">
        <v>31262</v>
      </c>
      <c r="D36" s="202">
        <v>77.8</v>
      </c>
      <c r="E36" s="202">
        <v>40.299999999999997</v>
      </c>
      <c r="F36" s="4">
        <v>1.3</v>
      </c>
      <c r="G36" s="4">
        <v>0.75</v>
      </c>
      <c r="H36" s="4">
        <v>0.75</v>
      </c>
      <c r="I36" s="4">
        <v>14.18</v>
      </c>
      <c r="J36" s="4">
        <v>53.9</v>
      </c>
      <c r="K36" s="202">
        <v>66.400000000000006</v>
      </c>
      <c r="M36" s="1"/>
    </row>
    <row r="37" spans="1:13" x14ac:dyDescent="0.3">
      <c r="A37" s="204" t="s">
        <v>12</v>
      </c>
      <c r="B37" s="207"/>
      <c r="C37" s="2">
        <v>2927.3</v>
      </c>
      <c r="D37" s="4">
        <v>2.76</v>
      </c>
      <c r="E37" s="4">
        <v>3.53</v>
      </c>
      <c r="F37" s="4">
        <v>1.04</v>
      </c>
      <c r="G37" s="4"/>
      <c r="H37" s="4"/>
      <c r="I37" s="4">
        <v>1.363</v>
      </c>
      <c r="J37" s="4">
        <v>2.4390000000000001</v>
      </c>
      <c r="K37" s="4">
        <v>30.3</v>
      </c>
    </row>
    <row r="38" spans="1:13" x14ac:dyDescent="0.3">
      <c r="A38" s="204" t="s">
        <v>13</v>
      </c>
      <c r="B38" s="207"/>
      <c r="C38" s="2">
        <v>7.73</v>
      </c>
      <c r="D38" s="4">
        <v>3.15</v>
      </c>
      <c r="E38" s="4">
        <v>8.2799999999999994</v>
      </c>
      <c r="F38" s="4">
        <v>78.91</v>
      </c>
      <c r="G38" s="4"/>
      <c r="H38" s="4"/>
      <c r="I38" s="4">
        <v>7.5</v>
      </c>
      <c r="J38" s="4">
        <v>3.77</v>
      </c>
      <c r="K38" s="4">
        <v>28.26</v>
      </c>
    </row>
    <row r="39" spans="1:13" x14ac:dyDescent="0.3">
      <c r="A39" s="204" t="s">
        <v>14</v>
      </c>
      <c r="B39" s="207"/>
      <c r="C39" s="2">
        <v>32264</v>
      </c>
      <c r="D39" s="4">
        <v>74.63</v>
      </c>
      <c r="E39" s="4">
        <v>36.32</v>
      </c>
      <c r="F39" s="4">
        <v>1.1200000000000001</v>
      </c>
      <c r="G39" s="4"/>
      <c r="H39" s="4"/>
      <c r="I39" s="4">
        <v>15.486000000000001</v>
      </c>
      <c r="J39" s="4">
        <v>55.054000000000002</v>
      </c>
      <c r="K39" s="4">
        <v>91.31</v>
      </c>
    </row>
    <row r="40" spans="1:13" ht="16.2" customHeight="1" x14ac:dyDescent="0.3">
      <c r="A40" s="1" t="s">
        <v>167</v>
      </c>
    </row>
    <row r="41" spans="1:13" ht="16.2" customHeight="1" x14ac:dyDescent="0.3">
      <c r="A41" s="1" t="s">
        <v>284</v>
      </c>
    </row>
    <row r="42" spans="1:13" x14ac:dyDescent="0.3">
      <c r="A42" s="16" t="s">
        <v>283</v>
      </c>
    </row>
    <row r="43" spans="1:13" x14ac:dyDescent="0.3">
      <c r="A43" s="205"/>
      <c r="B43" s="206"/>
      <c r="C43" s="1"/>
      <c r="D43" s="1"/>
      <c r="E43" s="1"/>
      <c r="F43" s="1"/>
      <c r="G43" s="1"/>
      <c r="H43" s="1"/>
      <c r="I43" s="1"/>
      <c r="J43" s="1"/>
      <c r="K43" s="1"/>
    </row>
    <row r="44" spans="1:13" x14ac:dyDescent="0.3">
      <c r="A44" s="205"/>
      <c r="B44" s="206"/>
      <c r="E44" s="1"/>
      <c r="F44" s="1"/>
      <c r="G44" s="1"/>
      <c r="H44" s="1"/>
      <c r="I44" s="1"/>
      <c r="J44" s="1"/>
      <c r="K44" s="1"/>
    </row>
    <row r="45" spans="1:13" x14ac:dyDescent="0.3">
      <c r="A45" s="205"/>
      <c r="B45" s="206"/>
      <c r="E45" s="1"/>
      <c r="F45" s="1"/>
      <c r="G45" s="1"/>
      <c r="H45" s="1"/>
      <c r="I45" s="1"/>
      <c r="J45" s="1"/>
      <c r="K45" s="1"/>
    </row>
    <row r="46" spans="1:13" x14ac:dyDescent="0.3">
      <c r="A46" s="205"/>
      <c r="B46" s="206"/>
      <c r="E46" s="1"/>
      <c r="F46" s="1"/>
      <c r="G46" s="1"/>
      <c r="H46" s="1"/>
      <c r="I46" s="1"/>
      <c r="J46" s="1"/>
      <c r="K46" s="1"/>
    </row>
    <row r="47" spans="1:13" x14ac:dyDescent="0.3">
      <c r="A47" s="205"/>
      <c r="B47" s="206"/>
      <c r="E47" s="1"/>
      <c r="F47" s="1"/>
      <c r="G47" s="1"/>
      <c r="H47" s="1"/>
      <c r="I47" s="1"/>
      <c r="J47" s="1"/>
      <c r="K47" s="1"/>
    </row>
    <row r="48" spans="1:13" x14ac:dyDescent="0.3">
      <c r="A48" s="205"/>
      <c r="B48" s="206"/>
      <c r="E48" s="1"/>
      <c r="F48" s="1"/>
      <c r="G48" s="1"/>
      <c r="H48" s="1"/>
      <c r="I48" s="1"/>
      <c r="J48" s="1"/>
      <c r="K48" s="1"/>
    </row>
    <row r="49" spans="1:11" x14ac:dyDescent="0.3">
      <c r="A49" s="205"/>
      <c r="B49" s="206"/>
      <c r="E49" s="1"/>
      <c r="F49" s="1"/>
      <c r="G49" s="1"/>
      <c r="H49" s="1"/>
      <c r="I49" s="1"/>
      <c r="J49" s="1"/>
      <c r="K49" s="1"/>
    </row>
    <row r="50" spans="1:11" x14ac:dyDescent="0.3">
      <c r="A50" s="206"/>
      <c r="B50" s="206"/>
    </row>
    <row r="51" spans="1:11" x14ac:dyDescent="0.3">
      <c r="A51" s="205"/>
      <c r="B51" s="206"/>
    </row>
    <row r="52" spans="1:11" x14ac:dyDescent="0.3">
      <c r="A52" s="205"/>
      <c r="B52" s="206"/>
    </row>
    <row r="53" spans="1:11" x14ac:dyDescent="0.3">
      <c r="A53" s="205"/>
      <c r="B53" s="206"/>
    </row>
    <row r="54" spans="1:11" x14ac:dyDescent="0.3">
      <c r="A54" s="205"/>
      <c r="B54" s="206"/>
    </row>
    <row r="56" spans="1:11" x14ac:dyDescent="0.3">
      <c r="A56" s="1"/>
    </row>
    <row r="57" spans="1:11" x14ac:dyDescent="0.3">
      <c r="A57" s="1"/>
    </row>
    <row r="58" spans="1:11" x14ac:dyDescent="0.3">
      <c r="A58" s="1"/>
    </row>
    <row r="59" spans="1:11" x14ac:dyDescent="0.3">
      <c r="A59" s="1"/>
    </row>
    <row r="60" spans="1:11" x14ac:dyDescent="0.3">
      <c r="A60" s="1"/>
    </row>
  </sheetData>
  <sortState xmlns:xlrd2="http://schemas.microsoft.com/office/spreadsheetml/2017/richdata2" ref="A3:K36">
    <sortCondition descending="1" ref="K3:K36"/>
  </sortState>
  <mergeCells count="15">
    <mergeCell ref="A39:B39"/>
    <mergeCell ref="A38:B38"/>
    <mergeCell ref="A37:B37"/>
    <mergeCell ref="A44:B44"/>
    <mergeCell ref="A43:B43"/>
    <mergeCell ref="A49:B49"/>
    <mergeCell ref="A48:B48"/>
    <mergeCell ref="A47:B47"/>
    <mergeCell ref="A46:B46"/>
    <mergeCell ref="A45:B45"/>
    <mergeCell ref="A54:B54"/>
    <mergeCell ref="A53:B53"/>
    <mergeCell ref="A52:B52"/>
    <mergeCell ref="A51:B51"/>
    <mergeCell ref="A50:B5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D722-023C-4668-ABA5-372028642217}">
  <dimension ref="A1:S31"/>
  <sheetViews>
    <sheetView tabSelected="1" workbookViewId="0">
      <selection activeCell="R21" sqref="R21"/>
    </sheetView>
  </sheetViews>
  <sheetFormatPr defaultRowHeight="14.4" x14ac:dyDescent="0.3"/>
  <cols>
    <col min="1" max="1" width="20.6640625" customWidth="1"/>
    <col min="7" max="7" width="47.6640625" bestFit="1" customWidth="1"/>
    <col min="8" max="8" width="19.88671875" bestFit="1" customWidth="1"/>
    <col min="9" max="9" width="9" bestFit="1" customWidth="1"/>
    <col min="10" max="10" width="10.44140625" bestFit="1" customWidth="1"/>
    <col min="11" max="11" width="9.33203125" bestFit="1" customWidth="1"/>
    <col min="12" max="12" width="8.33203125" bestFit="1" customWidth="1"/>
    <col min="13" max="13" width="9.33203125" bestFit="1" customWidth="1"/>
    <col min="14" max="14" width="10.88671875" bestFit="1" customWidth="1"/>
    <col min="15" max="15" width="6.109375" bestFit="1" customWidth="1"/>
    <col min="16" max="16" width="9.88671875" bestFit="1" customWidth="1"/>
    <col min="17" max="17" width="8.5546875" bestFit="1" customWidth="1"/>
    <col min="18" max="18" width="7" bestFit="1" customWidth="1"/>
  </cols>
  <sheetData>
    <row r="1" spans="1:19" x14ac:dyDescent="0.3">
      <c r="A1" s="9" t="s">
        <v>118</v>
      </c>
    </row>
    <row r="2" spans="1:19" x14ac:dyDescent="0.3">
      <c r="A2" s="144" t="s">
        <v>124</v>
      </c>
      <c r="B2" s="159" t="s">
        <v>179</v>
      </c>
      <c r="C2" s="43"/>
      <c r="D2" s="43"/>
      <c r="E2" s="43"/>
      <c r="F2" s="43"/>
      <c r="G2" s="159"/>
      <c r="H2" s="212"/>
      <c r="I2" s="212"/>
      <c r="J2" s="212"/>
      <c r="K2" s="212"/>
    </row>
    <row r="3" spans="1:19" x14ac:dyDescent="0.3">
      <c r="A3" s="159" t="s">
        <v>60</v>
      </c>
      <c r="B3" s="159" t="s">
        <v>180</v>
      </c>
      <c r="C3" s="43"/>
      <c r="D3" s="43"/>
      <c r="E3" s="43"/>
      <c r="F3" s="43"/>
      <c r="G3" s="159"/>
      <c r="H3" s="213"/>
      <c r="I3" s="213"/>
      <c r="J3" s="213"/>
      <c r="K3" s="213"/>
    </row>
    <row r="4" spans="1:19" x14ac:dyDescent="0.3">
      <c r="A4" s="159" t="s">
        <v>61</v>
      </c>
      <c r="B4" s="159" t="s">
        <v>62</v>
      </c>
      <c r="C4" s="43"/>
      <c r="D4" s="43"/>
      <c r="E4" s="43"/>
      <c r="F4" s="43"/>
      <c r="G4" s="159"/>
      <c r="H4" s="213"/>
      <c r="I4" s="213"/>
      <c r="J4" s="213"/>
      <c r="K4" s="213"/>
    </row>
    <row r="5" spans="1:19" x14ac:dyDescent="0.3">
      <c r="A5" s="159" t="s">
        <v>63</v>
      </c>
      <c r="B5" s="159" t="s">
        <v>181</v>
      </c>
      <c r="C5" s="43"/>
      <c r="D5" s="43"/>
      <c r="E5" s="43"/>
      <c r="F5" s="43"/>
      <c r="G5" s="159"/>
      <c r="H5" s="212"/>
      <c r="I5" s="212"/>
      <c r="J5" s="212"/>
      <c r="K5" s="212"/>
    </row>
    <row r="6" spans="1:19" x14ac:dyDescent="0.3">
      <c r="A6" s="159" t="s">
        <v>64</v>
      </c>
      <c r="B6" s="159" t="s">
        <v>182</v>
      </c>
      <c r="C6" s="43"/>
      <c r="D6" s="43"/>
      <c r="E6" s="43"/>
      <c r="F6" s="43"/>
      <c r="G6" s="160"/>
    </row>
    <row r="7" spans="1:19" x14ac:dyDescent="0.3">
      <c r="A7" s="159" t="s">
        <v>65</v>
      </c>
      <c r="B7" s="159" t="s">
        <v>135</v>
      </c>
      <c r="C7" s="43"/>
      <c r="D7" s="43"/>
      <c r="E7" s="43"/>
      <c r="F7" s="43"/>
      <c r="G7" s="162"/>
    </row>
    <row r="8" spans="1:19" x14ac:dyDescent="0.3">
      <c r="A8" s="159" t="s">
        <v>66</v>
      </c>
      <c r="B8" s="163">
        <v>34000</v>
      </c>
      <c r="C8" s="43"/>
      <c r="D8" s="43"/>
      <c r="E8" s="43"/>
      <c r="F8" s="43"/>
      <c r="G8" s="162"/>
    </row>
    <row r="9" spans="1:19" x14ac:dyDescent="0.3">
      <c r="A9" s="159" t="s">
        <v>67</v>
      </c>
      <c r="B9" s="163">
        <v>30</v>
      </c>
      <c r="C9" s="43"/>
      <c r="D9" s="43"/>
      <c r="E9" s="43"/>
      <c r="F9" s="43"/>
      <c r="G9" s="160"/>
    </row>
    <row r="10" spans="1:19" x14ac:dyDescent="0.3">
      <c r="A10" s="159" t="s">
        <v>53</v>
      </c>
      <c r="B10" s="159" t="s">
        <v>183</v>
      </c>
      <c r="C10" s="43"/>
      <c r="D10" s="43"/>
      <c r="E10" s="43"/>
      <c r="F10" s="43"/>
      <c r="G10" s="160"/>
    </row>
    <row r="11" spans="1:19" x14ac:dyDescent="0.3">
      <c r="A11" s="159" t="s">
        <v>68</v>
      </c>
      <c r="B11" s="159" t="s">
        <v>184</v>
      </c>
      <c r="C11" s="43"/>
      <c r="D11" s="43"/>
      <c r="E11" s="43"/>
      <c r="F11" s="43"/>
      <c r="G11" s="160"/>
    </row>
    <row r="12" spans="1:19" x14ac:dyDescent="0.3">
      <c r="A12" s="159" t="s">
        <v>69</v>
      </c>
      <c r="B12" s="159" t="s">
        <v>31</v>
      </c>
      <c r="C12" s="43"/>
      <c r="D12" s="43"/>
      <c r="E12" s="43"/>
      <c r="F12" s="43"/>
      <c r="G12" s="161"/>
    </row>
    <row r="13" spans="1:19" x14ac:dyDescent="0.3">
      <c r="A13" s="159" t="s">
        <v>70</v>
      </c>
      <c r="B13" s="159"/>
      <c r="C13" s="43"/>
      <c r="D13" s="43"/>
      <c r="E13" s="43"/>
      <c r="F13" s="43"/>
      <c r="G13" s="161"/>
    </row>
    <row r="14" spans="1:19" x14ac:dyDescent="0.3">
      <c r="A14" s="159" t="s">
        <v>71</v>
      </c>
      <c r="B14" s="159" t="s">
        <v>185</v>
      </c>
      <c r="C14" s="43"/>
      <c r="D14" s="43"/>
      <c r="E14" s="43"/>
      <c r="F14" s="43"/>
      <c r="G14" s="160"/>
    </row>
    <row r="15" spans="1:19" x14ac:dyDescent="0.3">
      <c r="A15" s="159" t="s">
        <v>73</v>
      </c>
      <c r="B15" s="164">
        <v>46105</v>
      </c>
    </row>
    <row r="16" spans="1:19" ht="16.2" customHeight="1" x14ac:dyDescent="0.3">
      <c r="A16" s="159" t="s">
        <v>74</v>
      </c>
      <c r="B16" s="164">
        <v>46244</v>
      </c>
      <c r="G16" s="209" t="s">
        <v>33</v>
      </c>
      <c r="H16" s="209" t="s">
        <v>91</v>
      </c>
      <c r="I16" s="145" t="s">
        <v>77</v>
      </c>
      <c r="J16" s="146" t="s">
        <v>78</v>
      </c>
      <c r="K16" s="146" t="s">
        <v>79</v>
      </c>
      <c r="L16" s="146" t="s">
        <v>80</v>
      </c>
      <c r="M16" s="146" t="s">
        <v>81</v>
      </c>
      <c r="N16" s="147" t="s">
        <v>82</v>
      </c>
      <c r="O16" s="148" t="s">
        <v>93</v>
      </c>
      <c r="P16" s="149" t="s">
        <v>83</v>
      </c>
      <c r="Q16" s="146" t="s">
        <v>84</v>
      </c>
      <c r="R16" s="210" t="s">
        <v>210</v>
      </c>
      <c r="S16" s="62"/>
    </row>
    <row r="17" spans="1:19" x14ac:dyDescent="0.3">
      <c r="A17" s="159" t="s">
        <v>75</v>
      </c>
      <c r="B17" s="159" t="s">
        <v>76</v>
      </c>
      <c r="G17" s="209"/>
      <c r="H17" s="209"/>
      <c r="I17" s="150" t="s">
        <v>85</v>
      </c>
      <c r="J17" s="151" t="s">
        <v>86</v>
      </c>
      <c r="K17" s="150" t="s">
        <v>87</v>
      </c>
      <c r="L17" s="152" t="s">
        <v>88</v>
      </c>
      <c r="M17" s="151" t="s">
        <v>89</v>
      </c>
      <c r="N17" s="153" t="s">
        <v>85</v>
      </c>
      <c r="O17" s="154" t="s">
        <v>94</v>
      </c>
      <c r="P17" s="155" t="s">
        <v>90</v>
      </c>
      <c r="Q17" s="152" t="s">
        <v>85</v>
      </c>
      <c r="R17" s="211"/>
      <c r="S17" s="24"/>
    </row>
    <row r="18" spans="1:19" x14ac:dyDescent="0.3">
      <c r="A18" s="159" t="s">
        <v>107</v>
      </c>
      <c r="B18" s="165" t="s">
        <v>191</v>
      </c>
      <c r="G18" s="156" t="s">
        <v>40</v>
      </c>
      <c r="H18" s="120" t="s">
        <v>186</v>
      </c>
      <c r="I18" s="132">
        <v>6150</v>
      </c>
      <c r="J18" s="132">
        <v>14.8</v>
      </c>
      <c r="K18" s="132">
        <v>180</v>
      </c>
      <c r="L18" s="132">
        <v>2112</v>
      </c>
      <c r="M18" s="132">
        <f t="shared" ref="M18" si="0">+(K18/12*L18)/43560</f>
        <v>0.72727272727272729</v>
      </c>
      <c r="N18" s="132">
        <f t="shared" ref="N18" si="1">+I18*(100-J18)/84.5</f>
        <v>6200.9467455621298</v>
      </c>
      <c r="O18" s="132">
        <f t="shared" ref="O18" si="2">+(I18/M18/56)</f>
        <v>151.00446428571428</v>
      </c>
      <c r="P18" s="132">
        <f t="shared" ref="P18" si="3">+N18/M18/56</f>
        <v>152.25538884192727</v>
      </c>
      <c r="Q18" s="132">
        <v>63.7</v>
      </c>
      <c r="R18" s="121">
        <v>3</v>
      </c>
      <c r="S18" s="24"/>
    </row>
    <row r="19" spans="1:19" x14ac:dyDescent="0.3">
      <c r="A19" s="159"/>
      <c r="B19" s="165"/>
      <c r="G19" s="157" t="s">
        <v>34</v>
      </c>
      <c r="H19" s="120" t="s">
        <v>157</v>
      </c>
      <c r="I19" s="132">
        <v>6200</v>
      </c>
      <c r="J19" s="132">
        <v>13.8</v>
      </c>
      <c r="K19" s="132">
        <v>180</v>
      </c>
      <c r="L19" s="132">
        <v>2112</v>
      </c>
      <c r="M19" s="132">
        <f t="shared" ref="M19:M27" si="4">+(K19/12*L19)/43560</f>
        <v>0.72727272727272729</v>
      </c>
      <c r="N19" s="132">
        <f t="shared" ref="N19:N27" si="5">+I19*(100-J19)/84.5</f>
        <v>6324.7337278106506</v>
      </c>
      <c r="O19" s="132">
        <f t="shared" ref="O19:O27" si="6">+(I19/M19/56)</f>
        <v>152.23214285714286</v>
      </c>
      <c r="P19" s="132">
        <f t="shared" ref="P19:P27" si="7">+N19/M19/56</f>
        <v>155.29480135249364</v>
      </c>
      <c r="Q19" s="132">
        <v>61.5</v>
      </c>
      <c r="R19" s="121">
        <v>1</v>
      </c>
      <c r="S19" s="25"/>
    </row>
    <row r="20" spans="1:19" x14ac:dyDescent="0.3">
      <c r="G20" s="158" t="s">
        <v>37</v>
      </c>
      <c r="H20" s="122" t="s">
        <v>189</v>
      </c>
      <c r="I20" s="133">
        <v>6098</v>
      </c>
      <c r="J20" s="133">
        <v>14</v>
      </c>
      <c r="K20" s="132">
        <v>180</v>
      </c>
      <c r="L20" s="132">
        <v>2112</v>
      </c>
      <c r="M20" s="133">
        <f t="shared" si="4"/>
        <v>0.72727272727272729</v>
      </c>
      <c r="N20" s="133">
        <f t="shared" si="5"/>
        <v>6206.248520710059</v>
      </c>
      <c r="O20" s="133">
        <f t="shared" si="6"/>
        <v>149.72767857142858</v>
      </c>
      <c r="P20" s="133">
        <f t="shared" si="7"/>
        <v>152.38556635672018</v>
      </c>
      <c r="Q20" s="133">
        <v>58.2</v>
      </c>
      <c r="R20" s="124">
        <v>2</v>
      </c>
      <c r="S20" s="25"/>
    </row>
    <row r="21" spans="1:19" x14ac:dyDescent="0.3">
      <c r="G21" s="157" t="s">
        <v>34</v>
      </c>
      <c r="H21" s="120" t="s">
        <v>11</v>
      </c>
      <c r="I21" s="134">
        <v>5976</v>
      </c>
      <c r="J21" s="134">
        <v>13.6</v>
      </c>
      <c r="K21" s="132">
        <v>180</v>
      </c>
      <c r="L21" s="132">
        <v>2112</v>
      </c>
      <c r="M21" s="134">
        <f t="shared" si="4"/>
        <v>0.72727272727272729</v>
      </c>
      <c r="N21" s="134">
        <f t="shared" si="5"/>
        <v>6110.3715976331359</v>
      </c>
      <c r="O21" s="134">
        <f t="shared" si="6"/>
        <v>146.73214285714286</v>
      </c>
      <c r="P21" s="134">
        <f t="shared" si="7"/>
        <v>150.03144547759933</v>
      </c>
      <c r="Q21" s="134">
        <v>61.4</v>
      </c>
      <c r="R21" s="129">
        <v>4</v>
      </c>
      <c r="S21" s="25"/>
    </row>
    <row r="22" spans="1:19" x14ac:dyDescent="0.3">
      <c r="G22" s="156" t="s">
        <v>173</v>
      </c>
      <c r="H22" s="122" t="s">
        <v>188</v>
      </c>
      <c r="I22" s="133">
        <v>5986</v>
      </c>
      <c r="J22" s="133">
        <v>13.9</v>
      </c>
      <c r="K22" s="132">
        <v>180</v>
      </c>
      <c r="L22" s="132">
        <v>2112</v>
      </c>
      <c r="M22" s="133">
        <f t="shared" si="4"/>
        <v>0.72727272727272729</v>
      </c>
      <c r="N22" s="133">
        <f t="shared" si="5"/>
        <v>6099.3443786982243</v>
      </c>
      <c r="O22" s="133">
        <f t="shared" si="6"/>
        <v>146.97767857142858</v>
      </c>
      <c r="P22" s="133">
        <f t="shared" si="7"/>
        <v>149.76068786982248</v>
      </c>
      <c r="Q22" s="133">
        <v>60.4</v>
      </c>
      <c r="R22" s="124">
        <v>5</v>
      </c>
      <c r="S22" s="25"/>
    </row>
    <row r="23" spans="1:19" x14ac:dyDescent="0.3">
      <c r="G23" s="157" t="s">
        <v>173</v>
      </c>
      <c r="H23" s="120" t="s">
        <v>54</v>
      </c>
      <c r="I23" s="133">
        <v>5914</v>
      </c>
      <c r="J23" s="133">
        <v>13.6</v>
      </c>
      <c r="K23" s="132">
        <v>180</v>
      </c>
      <c r="L23" s="132">
        <v>2112</v>
      </c>
      <c r="M23" s="133">
        <f t="shared" si="4"/>
        <v>0.72727272727272729</v>
      </c>
      <c r="N23" s="133">
        <f t="shared" si="5"/>
        <v>6046.9775147928995</v>
      </c>
      <c r="O23" s="133">
        <f t="shared" si="6"/>
        <v>145.20982142857142</v>
      </c>
      <c r="P23" s="133">
        <f t="shared" si="7"/>
        <v>148.47489433643278</v>
      </c>
      <c r="Q23" s="133">
        <v>57.9</v>
      </c>
      <c r="R23" s="124">
        <v>6</v>
      </c>
      <c r="S23" s="25"/>
    </row>
    <row r="24" spans="1:19" x14ac:dyDescent="0.3">
      <c r="G24" s="157" t="s">
        <v>40</v>
      </c>
      <c r="H24" s="120" t="s">
        <v>56</v>
      </c>
      <c r="I24" s="133">
        <v>5480</v>
      </c>
      <c r="J24" s="133">
        <v>12.4</v>
      </c>
      <c r="K24" s="132">
        <v>180</v>
      </c>
      <c r="L24" s="132">
        <v>2112</v>
      </c>
      <c r="M24" s="133">
        <f t="shared" si="4"/>
        <v>0.72727272727272729</v>
      </c>
      <c r="N24" s="133">
        <f t="shared" si="5"/>
        <v>5681.0414201183421</v>
      </c>
      <c r="O24" s="133">
        <f t="shared" si="6"/>
        <v>134.55357142857142</v>
      </c>
      <c r="P24" s="133">
        <f t="shared" si="7"/>
        <v>139.48985629754858</v>
      </c>
      <c r="Q24" s="133">
        <v>59.5</v>
      </c>
      <c r="R24" s="124">
        <v>7</v>
      </c>
      <c r="S24" s="25"/>
    </row>
    <row r="25" spans="1:19" x14ac:dyDescent="0.3">
      <c r="G25" s="158" t="s">
        <v>37</v>
      </c>
      <c r="H25" s="122" t="s">
        <v>190</v>
      </c>
      <c r="I25" s="133">
        <v>5508</v>
      </c>
      <c r="J25" s="133">
        <v>13.6</v>
      </c>
      <c r="K25" s="132">
        <v>180</v>
      </c>
      <c r="L25" s="132">
        <v>2112</v>
      </c>
      <c r="M25" s="133">
        <f t="shared" si="4"/>
        <v>0.72727272727272729</v>
      </c>
      <c r="N25" s="133">
        <f t="shared" si="5"/>
        <v>5631.8485207100593</v>
      </c>
      <c r="O25" s="133">
        <f t="shared" si="6"/>
        <v>135.24107142857142</v>
      </c>
      <c r="P25" s="133">
        <f t="shared" si="7"/>
        <v>138.28199492814878</v>
      </c>
      <c r="Q25" s="133">
        <v>57.8</v>
      </c>
      <c r="R25" s="124">
        <v>8</v>
      </c>
      <c r="S25" s="25"/>
    </row>
    <row r="26" spans="1:19" x14ac:dyDescent="0.3">
      <c r="G26" s="157" t="s">
        <v>50</v>
      </c>
      <c r="H26" s="122" t="s">
        <v>55</v>
      </c>
      <c r="I26" s="133">
        <v>5402</v>
      </c>
      <c r="J26" s="133">
        <v>12.7</v>
      </c>
      <c r="K26" s="132">
        <v>180</v>
      </c>
      <c r="L26" s="132">
        <v>2112</v>
      </c>
      <c r="M26" s="133">
        <f t="shared" si="4"/>
        <v>0.72727272727272729</v>
      </c>
      <c r="N26" s="133">
        <f t="shared" si="5"/>
        <v>5581.0011834319521</v>
      </c>
      <c r="O26" s="133">
        <f t="shared" si="6"/>
        <v>132.63839285714286</v>
      </c>
      <c r="P26" s="133">
        <f t="shared" si="7"/>
        <v>137.0335112003381</v>
      </c>
      <c r="Q26" s="133">
        <v>57</v>
      </c>
      <c r="R26" s="124">
        <v>9</v>
      </c>
      <c r="S26" s="25"/>
    </row>
    <row r="27" spans="1:19" x14ac:dyDescent="0.3">
      <c r="G27" s="157" t="s">
        <v>50</v>
      </c>
      <c r="H27" s="122" t="s">
        <v>187</v>
      </c>
      <c r="I27" s="133">
        <v>5386</v>
      </c>
      <c r="J27" s="133">
        <v>14</v>
      </c>
      <c r="K27" s="132">
        <v>180</v>
      </c>
      <c r="L27" s="132">
        <v>2112</v>
      </c>
      <c r="M27" s="133">
        <f t="shared" si="4"/>
        <v>0.72727272727272729</v>
      </c>
      <c r="N27" s="133">
        <f t="shared" si="5"/>
        <v>5481.6094674556216</v>
      </c>
      <c r="O27" s="133">
        <f t="shared" si="6"/>
        <v>132.24553571428572</v>
      </c>
      <c r="P27" s="133">
        <f t="shared" si="7"/>
        <v>134.59308960270499</v>
      </c>
      <c r="Q27" s="133">
        <v>54.5</v>
      </c>
      <c r="R27" s="124">
        <v>10</v>
      </c>
      <c r="S27" s="25"/>
    </row>
    <row r="28" spans="1:19" x14ac:dyDescent="0.3">
      <c r="G28" s="141"/>
      <c r="H28" s="142"/>
      <c r="I28" s="143"/>
      <c r="J28" s="143"/>
      <c r="K28" s="143"/>
      <c r="L28" s="143"/>
      <c r="M28" s="143"/>
      <c r="N28" s="143"/>
      <c r="O28" s="143"/>
      <c r="P28" s="143"/>
      <c r="Q28" s="143"/>
      <c r="R28" s="144"/>
      <c r="S28" s="25"/>
    </row>
    <row r="29" spans="1:19" ht="16.2" x14ac:dyDescent="0.3">
      <c r="G29" s="30" t="s">
        <v>92</v>
      </c>
      <c r="S29" s="25"/>
    </row>
    <row r="30" spans="1:19" x14ac:dyDescent="0.3">
      <c r="S30" s="25"/>
    </row>
    <row r="31" spans="1:19" x14ac:dyDescent="0.3">
      <c r="S31" s="25"/>
    </row>
  </sheetData>
  <sortState xmlns:xlrd2="http://schemas.microsoft.com/office/spreadsheetml/2017/richdata2" ref="G19:R27">
    <sortCondition descending="1" ref="P18:P27"/>
  </sortState>
  <mergeCells count="7">
    <mergeCell ref="G16:G17"/>
    <mergeCell ref="R16:R17"/>
    <mergeCell ref="H2:K2"/>
    <mergeCell ref="H3:K3"/>
    <mergeCell ref="H4:K4"/>
    <mergeCell ref="H5:K5"/>
    <mergeCell ref="H16:H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AB76-BF1B-4668-86EA-E6C68983D9D2}">
  <dimension ref="A1:S35"/>
  <sheetViews>
    <sheetView topLeftCell="C1" workbookViewId="0">
      <selection activeCell="S22" sqref="S22"/>
    </sheetView>
  </sheetViews>
  <sheetFormatPr defaultRowHeight="14.4" x14ac:dyDescent="0.3"/>
  <cols>
    <col min="1" max="1" width="25.6640625" customWidth="1"/>
    <col min="2" max="2" width="20" customWidth="1"/>
    <col min="3" max="3" width="30.6640625" customWidth="1"/>
    <col min="4" max="4" width="13.6640625" customWidth="1"/>
    <col min="10" max="10" width="47.6640625" bestFit="1" customWidth="1"/>
    <col min="11" max="11" width="14.5546875" bestFit="1" customWidth="1"/>
    <col min="12" max="12" width="8.109375" bestFit="1" customWidth="1"/>
    <col min="13" max="13" width="9.44140625" bestFit="1" customWidth="1"/>
    <col min="14" max="14" width="8.109375" bestFit="1" customWidth="1"/>
    <col min="15" max="15" width="9.6640625" bestFit="1" customWidth="1"/>
    <col min="16" max="16" width="5.5546875" bestFit="1" customWidth="1"/>
    <col min="17" max="17" width="9" bestFit="1" customWidth="1"/>
    <col min="18" max="18" width="7" bestFit="1" customWidth="1"/>
  </cols>
  <sheetData>
    <row r="1" spans="1:9" x14ac:dyDescent="0.3">
      <c r="A1" s="9" t="s">
        <v>119</v>
      </c>
      <c r="C1" s="9" t="s">
        <v>257</v>
      </c>
    </row>
    <row r="2" spans="1:9" x14ac:dyDescent="0.3">
      <c r="A2" s="42"/>
      <c r="B2" s="42"/>
      <c r="C2" s="22" t="s">
        <v>124</v>
      </c>
      <c r="D2" s="214" t="s">
        <v>251</v>
      </c>
      <c r="E2" s="214"/>
      <c r="F2" s="214"/>
      <c r="G2" s="214"/>
    </row>
    <row r="3" spans="1:9" x14ac:dyDescent="0.3">
      <c r="A3" s="42"/>
      <c r="B3" s="42"/>
      <c r="C3" s="22" t="s">
        <v>60</v>
      </c>
      <c r="D3" s="214" t="s">
        <v>252</v>
      </c>
      <c r="E3" s="214"/>
      <c r="F3" s="214"/>
      <c r="G3" s="214"/>
    </row>
    <row r="4" spans="1:9" x14ac:dyDescent="0.3">
      <c r="A4" s="42"/>
      <c r="B4" s="42"/>
      <c r="C4" s="22" t="s">
        <v>61</v>
      </c>
      <c r="D4" s="214" t="s">
        <v>253</v>
      </c>
      <c r="E4" s="214"/>
      <c r="F4" s="214"/>
      <c r="G4" s="214"/>
    </row>
    <row r="5" spans="1:9" x14ac:dyDescent="0.3">
      <c r="A5" s="42"/>
      <c r="B5" s="42"/>
      <c r="C5" s="22" t="s">
        <v>63</v>
      </c>
      <c r="D5" s="214" t="s">
        <v>254</v>
      </c>
      <c r="E5" s="214"/>
      <c r="F5" s="214"/>
      <c r="G5" s="214"/>
    </row>
    <row r="6" spans="1:9" x14ac:dyDescent="0.3">
      <c r="A6" s="42"/>
      <c r="B6" s="42"/>
      <c r="C6" s="22" t="s">
        <v>64</v>
      </c>
      <c r="D6" s="214" t="s">
        <v>276</v>
      </c>
      <c r="E6" s="214"/>
      <c r="F6" s="214"/>
      <c r="G6" s="214"/>
    </row>
    <row r="7" spans="1:9" x14ac:dyDescent="0.3">
      <c r="A7" s="42"/>
      <c r="B7" s="167"/>
      <c r="C7" s="22" t="s">
        <v>65</v>
      </c>
      <c r="D7" s="214" t="s">
        <v>277</v>
      </c>
      <c r="E7" s="214"/>
      <c r="F7" s="214"/>
      <c r="G7" s="214"/>
    </row>
    <row r="8" spans="1:9" x14ac:dyDescent="0.3">
      <c r="A8" s="42"/>
      <c r="B8" s="42"/>
      <c r="C8" s="22" t="s">
        <v>66</v>
      </c>
      <c r="D8" s="215">
        <v>30000</v>
      </c>
      <c r="E8" s="214"/>
      <c r="F8" s="214"/>
      <c r="G8" s="214"/>
    </row>
    <row r="9" spans="1:9" x14ac:dyDescent="0.3">
      <c r="A9" s="42"/>
      <c r="B9" s="42"/>
      <c r="C9" s="22" t="s">
        <v>67</v>
      </c>
      <c r="D9" s="214" t="s">
        <v>278</v>
      </c>
      <c r="E9" s="214"/>
      <c r="F9" s="214"/>
      <c r="G9" s="214"/>
    </row>
    <row r="10" spans="1:9" x14ac:dyDescent="0.3">
      <c r="A10" s="42"/>
      <c r="B10" s="42"/>
      <c r="C10" s="22" t="s">
        <v>53</v>
      </c>
      <c r="D10" s="214" t="s">
        <v>279</v>
      </c>
      <c r="E10" s="214"/>
      <c r="F10" s="214"/>
      <c r="G10" s="214"/>
    </row>
    <row r="11" spans="1:9" x14ac:dyDescent="0.3">
      <c r="A11" s="42"/>
      <c r="B11" s="42"/>
      <c r="C11" s="22" t="s">
        <v>68</v>
      </c>
      <c r="D11" s="214" t="s">
        <v>280</v>
      </c>
      <c r="E11" s="214"/>
      <c r="F11" s="214"/>
      <c r="G11" s="214"/>
      <c r="I11" s="22"/>
    </row>
    <row r="12" spans="1:9" x14ac:dyDescent="0.3">
      <c r="A12" s="42"/>
      <c r="B12" s="42"/>
      <c r="C12" s="22" t="s">
        <v>69</v>
      </c>
      <c r="D12" s="214" t="s">
        <v>31</v>
      </c>
      <c r="E12" s="214"/>
      <c r="F12" s="214"/>
      <c r="G12" s="214"/>
    </row>
    <row r="13" spans="1:9" x14ac:dyDescent="0.3">
      <c r="A13" s="42"/>
      <c r="B13" s="42"/>
      <c r="C13" s="22" t="s">
        <v>70</v>
      </c>
      <c r="D13" s="214" t="s">
        <v>281</v>
      </c>
      <c r="E13" s="214"/>
      <c r="F13" s="214"/>
      <c r="G13" s="214"/>
    </row>
    <row r="14" spans="1:9" x14ac:dyDescent="0.3">
      <c r="A14" s="42"/>
      <c r="B14" s="42"/>
      <c r="C14" s="22" t="s">
        <v>71</v>
      </c>
      <c r="D14" s="214" t="s">
        <v>282</v>
      </c>
      <c r="E14" s="214"/>
      <c r="F14" s="214"/>
      <c r="G14" s="214"/>
    </row>
    <row r="15" spans="1:9" x14ac:dyDescent="0.3">
      <c r="A15" s="42"/>
      <c r="B15" s="42"/>
      <c r="C15" s="22" t="s">
        <v>73</v>
      </c>
      <c r="D15" s="216">
        <v>46104</v>
      </c>
      <c r="E15" s="214"/>
      <c r="F15" s="214"/>
      <c r="G15" s="214"/>
    </row>
    <row r="16" spans="1:9" x14ac:dyDescent="0.3">
      <c r="A16" s="42"/>
      <c r="B16" s="42"/>
      <c r="C16" s="22" t="s">
        <v>74</v>
      </c>
      <c r="D16" s="217">
        <v>46238</v>
      </c>
      <c r="E16" s="217"/>
      <c r="F16" s="217"/>
      <c r="G16" s="217"/>
    </row>
    <row r="17" spans="3:19" x14ac:dyDescent="0.3">
      <c r="C17" s="22" t="s">
        <v>75</v>
      </c>
      <c r="D17" s="214" t="s">
        <v>76</v>
      </c>
      <c r="E17" s="214"/>
      <c r="F17" s="214"/>
      <c r="G17" s="214"/>
      <c r="J17" s="220" t="s">
        <v>33</v>
      </c>
      <c r="K17" s="218" t="s">
        <v>39</v>
      </c>
      <c r="L17" s="65" t="s">
        <v>77</v>
      </c>
      <c r="M17" s="65" t="s">
        <v>78</v>
      </c>
      <c r="N17" s="65" t="s">
        <v>81</v>
      </c>
      <c r="O17" s="67" t="s">
        <v>82</v>
      </c>
      <c r="P17" s="67" t="s">
        <v>93</v>
      </c>
      <c r="Q17" s="67" t="s">
        <v>83</v>
      </c>
      <c r="R17" s="210" t="s">
        <v>210</v>
      </c>
      <c r="S17" s="34"/>
    </row>
    <row r="18" spans="3:19" ht="12" customHeight="1" x14ac:dyDescent="0.3">
      <c r="J18" s="221"/>
      <c r="K18" s="219"/>
      <c r="L18" s="66" t="s">
        <v>85</v>
      </c>
      <c r="M18" s="66" t="s">
        <v>86</v>
      </c>
      <c r="N18" s="66" t="s">
        <v>89</v>
      </c>
      <c r="O18" s="68" t="s">
        <v>85</v>
      </c>
      <c r="P18" s="68" t="s">
        <v>94</v>
      </c>
      <c r="Q18" s="68" t="s">
        <v>90</v>
      </c>
      <c r="R18" s="211"/>
      <c r="S18" s="34"/>
    </row>
    <row r="19" spans="3:19" ht="15.6" customHeight="1" x14ac:dyDescent="0.3">
      <c r="C19" s="22"/>
      <c r="J19" s="47" t="s">
        <v>40</v>
      </c>
      <c r="K19" s="116" t="s">
        <v>56</v>
      </c>
      <c r="L19" s="106">
        <v>10098</v>
      </c>
      <c r="M19" s="107">
        <v>15.25</v>
      </c>
      <c r="N19" s="33">
        <v>1.1299999999999999</v>
      </c>
      <c r="O19" s="45">
        <v>10127.875739644971</v>
      </c>
      <c r="P19" s="8">
        <v>159.57648546144122</v>
      </c>
      <c r="Q19" s="59">
        <v>160.04860524091296</v>
      </c>
      <c r="R19" s="37">
        <v>2</v>
      </c>
      <c r="S19" s="34"/>
    </row>
    <row r="20" spans="3:19" x14ac:dyDescent="0.3">
      <c r="J20" s="10" t="s">
        <v>50</v>
      </c>
      <c r="K20" s="111" t="s">
        <v>187</v>
      </c>
      <c r="L20" s="106">
        <v>10306</v>
      </c>
      <c r="M20" s="107">
        <v>15.85</v>
      </c>
      <c r="N20" s="40">
        <v>1.1299999999999999</v>
      </c>
      <c r="O20" s="44">
        <v>10263.312426035503</v>
      </c>
      <c r="P20" s="8">
        <v>162.86346396965865</v>
      </c>
      <c r="Q20" s="58">
        <v>162.18888157451809</v>
      </c>
      <c r="R20" s="36">
        <v>1</v>
      </c>
      <c r="S20" s="34"/>
    </row>
    <row r="21" spans="3:19" x14ac:dyDescent="0.3">
      <c r="J21" s="119" t="s">
        <v>34</v>
      </c>
      <c r="K21" s="111" t="s">
        <v>11</v>
      </c>
      <c r="L21" s="110">
        <v>9958</v>
      </c>
      <c r="M21" s="111">
        <v>15.35</v>
      </c>
      <c r="N21" s="40">
        <v>1.1299999999999999</v>
      </c>
      <c r="O21" s="44">
        <v>9975.6769230769241</v>
      </c>
      <c r="P21" s="168">
        <v>157.36409608091026</v>
      </c>
      <c r="Q21" s="58">
        <v>157.64344063016634</v>
      </c>
      <c r="R21" s="36">
        <v>3</v>
      </c>
      <c r="S21" s="34"/>
    </row>
    <row r="22" spans="3:19" x14ac:dyDescent="0.3">
      <c r="J22" s="10" t="s">
        <v>37</v>
      </c>
      <c r="K22" s="111" t="s">
        <v>190</v>
      </c>
      <c r="L22" s="110">
        <v>9936</v>
      </c>
      <c r="M22" s="111">
        <v>17.5</v>
      </c>
      <c r="N22" s="33">
        <v>1.1299999999999999</v>
      </c>
      <c r="O22" s="45">
        <v>9700.8284023668639</v>
      </c>
      <c r="P22" s="8">
        <v>157.0164348925411</v>
      </c>
      <c r="Q22" s="59">
        <v>153.30006956964073</v>
      </c>
      <c r="R22" s="37">
        <v>4</v>
      </c>
      <c r="S22" s="34"/>
    </row>
    <row r="23" spans="3:19" x14ac:dyDescent="0.3">
      <c r="J23" s="10" t="s">
        <v>40</v>
      </c>
      <c r="K23" s="116" t="s">
        <v>186</v>
      </c>
      <c r="L23" s="110">
        <v>9664</v>
      </c>
      <c r="M23" s="111">
        <v>16.600000000000001</v>
      </c>
      <c r="N23" s="33">
        <v>1.1299999999999999</v>
      </c>
      <c r="O23" s="45">
        <v>9538.1964497041427</v>
      </c>
      <c r="P23" s="8">
        <v>152.71807838179521</v>
      </c>
      <c r="Q23" s="59">
        <v>150.7300323910263</v>
      </c>
      <c r="R23" s="37">
        <v>5</v>
      </c>
      <c r="S23" s="34"/>
    </row>
    <row r="24" spans="3:19" x14ac:dyDescent="0.3">
      <c r="J24" s="10" t="s">
        <v>50</v>
      </c>
      <c r="K24" s="116" t="s">
        <v>55</v>
      </c>
      <c r="L24" s="110">
        <v>9564</v>
      </c>
      <c r="M24" s="114">
        <v>16</v>
      </c>
      <c r="N24" s="29">
        <v>1.1299999999999999</v>
      </c>
      <c r="O24" s="46">
        <v>9507.4082840236679</v>
      </c>
      <c r="P24" s="8">
        <v>151.1378002528445</v>
      </c>
      <c r="Q24" s="57">
        <v>150.24349374247262</v>
      </c>
      <c r="R24" s="38">
        <v>6</v>
      </c>
      <c r="S24" s="35"/>
    </row>
    <row r="25" spans="3:19" x14ac:dyDescent="0.3">
      <c r="J25" s="10" t="s">
        <v>37</v>
      </c>
      <c r="K25" s="111" t="s">
        <v>189</v>
      </c>
      <c r="L25" s="110">
        <v>9536</v>
      </c>
      <c r="M25" s="111">
        <v>16.25</v>
      </c>
      <c r="N25" s="33">
        <v>1.1299999999999999</v>
      </c>
      <c r="O25" s="45">
        <v>9451.3609467455626</v>
      </c>
      <c r="P25" s="8">
        <v>150.69532237673835</v>
      </c>
      <c r="Q25" s="59">
        <v>149.35778992960749</v>
      </c>
      <c r="R25" s="37">
        <v>7</v>
      </c>
      <c r="S25" s="34"/>
    </row>
    <row r="26" spans="3:19" x14ac:dyDescent="0.3">
      <c r="J26" s="10" t="s">
        <v>34</v>
      </c>
      <c r="K26" s="111" t="s">
        <v>157</v>
      </c>
      <c r="L26" s="110">
        <v>9254</v>
      </c>
      <c r="M26" s="111">
        <v>15.05</v>
      </c>
      <c r="N26" s="33">
        <v>1.1299999999999999</v>
      </c>
      <c r="O26" s="45">
        <v>9303.2816568047347</v>
      </c>
      <c r="P26" s="8">
        <v>146.23893805309737</v>
      </c>
      <c r="Q26" s="59">
        <v>147.01772529716712</v>
      </c>
      <c r="R26" s="37">
        <v>8</v>
      </c>
      <c r="S26" s="34"/>
    </row>
    <row r="27" spans="3:19" x14ac:dyDescent="0.3">
      <c r="J27" s="47" t="s">
        <v>258</v>
      </c>
      <c r="K27" s="116" t="s">
        <v>188</v>
      </c>
      <c r="L27" s="115">
        <v>9226</v>
      </c>
      <c r="M27" s="116">
        <v>16.399999999999999</v>
      </c>
      <c r="N27" s="33">
        <v>1.1299999999999999</v>
      </c>
      <c r="O27" s="45">
        <v>9127.7349112426036</v>
      </c>
      <c r="P27" s="8">
        <v>145.79646017699116</v>
      </c>
      <c r="Q27" s="59">
        <v>144.24359847096403</v>
      </c>
      <c r="R27" s="37">
        <v>9</v>
      </c>
      <c r="S27" s="34"/>
    </row>
    <row r="28" spans="3:19" x14ac:dyDescent="0.3">
      <c r="J28" s="10" t="s">
        <v>258</v>
      </c>
      <c r="K28" s="116" t="s">
        <v>54</v>
      </c>
      <c r="L28" s="110">
        <v>8318</v>
      </c>
      <c r="M28" s="111">
        <v>15.1</v>
      </c>
      <c r="N28" s="33">
        <v>1.1299999999999999</v>
      </c>
      <c r="O28" s="45">
        <v>8357.3751479289949</v>
      </c>
      <c r="P28" s="8">
        <v>131.44753476611885</v>
      </c>
      <c r="Q28" s="59">
        <v>132.06977161708275</v>
      </c>
      <c r="R28" s="37">
        <v>10</v>
      </c>
      <c r="S28" s="34"/>
    </row>
    <row r="29" spans="3:19" x14ac:dyDescent="0.3">
      <c r="J29" s="10"/>
      <c r="K29" s="26"/>
      <c r="L29" s="31"/>
      <c r="M29" s="32"/>
      <c r="N29" s="33"/>
      <c r="O29" s="45"/>
      <c r="P29" s="8"/>
      <c r="Q29" s="59"/>
      <c r="R29" s="37"/>
      <c r="S29" s="34"/>
    </row>
    <row r="30" spans="3:19" x14ac:dyDescent="0.3">
      <c r="J30" s="10"/>
      <c r="K30" s="26"/>
      <c r="L30" s="31"/>
      <c r="M30" s="32"/>
      <c r="N30" s="33"/>
      <c r="O30" s="45"/>
      <c r="P30" s="8"/>
      <c r="Q30" s="59"/>
      <c r="R30" s="39"/>
      <c r="S30" s="34"/>
    </row>
    <row r="31" spans="3:19" ht="16.2" x14ac:dyDescent="0.3">
      <c r="J31" t="s">
        <v>211</v>
      </c>
    </row>
    <row r="35" spans="10:18" x14ac:dyDescent="0.3">
      <c r="J35" s="47"/>
      <c r="K35" s="26"/>
      <c r="L35" s="31"/>
      <c r="M35" s="32"/>
      <c r="N35" s="33"/>
      <c r="O35" s="45"/>
      <c r="P35" s="8"/>
      <c r="Q35" s="59"/>
      <c r="R35" s="37"/>
    </row>
  </sheetData>
  <sortState xmlns:xlrd2="http://schemas.microsoft.com/office/spreadsheetml/2017/richdata2" ref="J20:Q28">
    <sortCondition descending="1" ref="Q19:Q28"/>
  </sortState>
  <mergeCells count="19">
    <mergeCell ref="D17:G17"/>
    <mergeCell ref="K17:K18"/>
    <mergeCell ref="J17:J18"/>
    <mergeCell ref="R17:R18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D25F-413F-41B3-8295-EE9A35B44861}">
  <dimension ref="A1:V26"/>
  <sheetViews>
    <sheetView workbookViewId="0">
      <selection activeCell="V24" sqref="V24"/>
    </sheetView>
  </sheetViews>
  <sheetFormatPr defaultRowHeight="14.4" x14ac:dyDescent="0.3"/>
  <cols>
    <col min="1" max="1" width="19" customWidth="1"/>
    <col min="6" max="6" width="26.5546875" customWidth="1"/>
    <col min="12" max="12" width="13.88671875" customWidth="1"/>
    <col min="13" max="13" width="20.109375" customWidth="1"/>
  </cols>
  <sheetData>
    <row r="1" spans="1:22" x14ac:dyDescent="0.3">
      <c r="A1" s="9" t="s">
        <v>120</v>
      </c>
    </row>
    <row r="2" spans="1:22" x14ac:dyDescent="0.3">
      <c r="A2" s="159" t="s">
        <v>124</v>
      </c>
      <c r="B2" s="212" t="s">
        <v>58</v>
      </c>
      <c r="C2" s="212"/>
      <c r="D2" s="212"/>
      <c r="E2" s="212"/>
      <c r="F2" s="43"/>
      <c r="G2" s="222"/>
      <c r="H2" s="222"/>
      <c r="I2" s="222"/>
      <c r="J2" s="222"/>
    </row>
    <row r="3" spans="1:22" x14ac:dyDescent="0.3">
      <c r="A3" s="159" t="s">
        <v>60</v>
      </c>
      <c r="B3" s="212" t="s">
        <v>95</v>
      </c>
      <c r="C3" s="212"/>
      <c r="D3" s="212"/>
      <c r="E3" s="212"/>
      <c r="F3" s="43"/>
      <c r="G3" s="222"/>
      <c r="H3" s="222"/>
      <c r="I3" s="222"/>
      <c r="J3" s="222"/>
    </row>
    <row r="4" spans="1:22" x14ac:dyDescent="0.3">
      <c r="A4" s="159" t="s">
        <v>61</v>
      </c>
      <c r="B4" s="212" t="s">
        <v>96</v>
      </c>
      <c r="C4" s="212"/>
      <c r="D4" s="212"/>
      <c r="E4" s="212"/>
      <c r="F4" s="43"/>
      <c r="G4" s="43"/>
      <c r="H4" s="43"/>
      <c r="I4" s="43"/>
      <c r="J4" s="43"/>
    </row>
    <row r="5" spans="1:22" x14ac:dyDescent="0.3">
      <c r="A5" s="159" t="s">
        <v>63</v>
      </c>
      <c r="B5" s="212" t="s">
        <v>97</v>
      </c>
      <c r="C5" s="212"/>
      <c r="D5" s="212"/>
      <c r="E5" s="212"/>
      <c r="F5" s="43"/>
      <c r="G5" s="223"/>
      <c r="H5" s="223"/>
      <c r="I5" s="223"/>
      <c r="J5" s="223"/>
    </row>
    <row r="6" spans="1:22" x14ac:dyDescent="0.3">
      <c r="A6" s="159" t="s">
        <v>64</v>
      </c>
      <c r="B6" s="212" t="s">
        <v>98</v>
      </c>
      <c r="C6" s="212"/>
      <c r="D6" s="212"/>
      <c r="E6" s="212"/>
      <c r="F6" s="43"/>
      <c r="G6" s="223"/>
      <c r="H6" s="223"/>
      <c r="I6" s="223"/>
      <c r="J6" s="223"/>
    </row>
    <row r="7" spans="1:22" x14ac:dyDescent="0.3">
      <c r="A7" s="159" t="s">
        <v>65</v>
      </c>
      <c r="B7" s="212" t="s">
        <v>99</v>
      </c>
      <c r="C7" s="212"/>
      <c r="D7" s="212"/>
      <c r="E7" s="212"/>
      <c r="F7" s="43"/>
      <c r="G7" s="222"/>
      <c r="H7" s="222"/>
      <c r="I7" s="222"/>
      <c r="J7" s="222"/>
    </row>
    <row r="8" spans="1:22" x14ac:dyDescent="0.3">
      <c r="A8" s="159" t="s">
        <v>66</v>
      </c>
      <c r="B8" s="224">
        <v>34000</v>
      </c>
      <c r="C8" s="224"/>
      <c r="D8" s="224"/>
      <c r="E8" s="224"/>
    </row>
    <row r="9" spans="1:22" x14ac:dyDescent="0.3">
      <c r="A9" s="159" t="s">
        <v>67</v>
      </c>
      <c r="B9" s="224">
        <v>38</v>
      </c>
      <c r="C9" s="224"/>
      <c r="D9" s="224"/>
      <c r="E9" s="224"/>
    </row>
    <row r="10" spans="1:22" x14ac:dyDescent="0.3">
      <c r="A10" s="159" t="s">
        <v>53</v>
      </c>
      <c r="B10" s="212" t="s">
        <v>100</v>
      </c>
      <c r="C10" s="212"/>
      <c r="D10" s="212"/>
      <c r="E10" s="212"/>
    </row>
    <row r="11" spans="1:22" x14ac:dyDescent="0.3">
      <c r="A11" s="159" t="s">
        <v>68</v>
      </c>
      <c r="B11" s="212">
        <v>200</v>
      </c>
      <c r="C11" s="212"/>
      <c r="D11" s="212"/>
      <c r="E11" s="212"/>
    </row>
    <row r="12" spans="1:22" x14ac:dyDescent="0.3">
      <c r="A12" s="159" t="s">
        <v>69</v>
      </c>
      <c r="B12" s="212" t="s">
        <v>32</v>
      </c>
      <c r="C12" s="212"/>
      <c r="D12" s="212"/>
      <c r="E12" s="212"/>
    </row>
    <row r="13" spans="1:22" x14ac:dyDescent="0.3">
      <c r="A13" s="159" t="s">
        <v>70</v>
      </c>
      <c r="B13" s="212" t="s">
        <v>102</v>
      </c>
      <c r="C13" s="212"/>
      <c r="D13" s="212"/>
      <c r="E13" s="212"/>
      <c r="L13" s="229" t="s">
        <v>33</v>
      </c>
      <c r="M13" s="225" t="s">
        <v>91</v>
      </c>
      <c r="N13" s="72" t="s">
        <v>77</v>
      </c>
      <c r="O13" s="73" t="s">
        <v>78</v>
      </c>
      <c r="P13" s="73" t="s">
        <v>79</v>
      </c>
      <c r="Q13" s="73" t="s">
        <v>80</v>
      </c>
      <c r="R13" s="73" t="s">
        <v>81</v>
      </c>
      <c r="S13" s="73" t="s">
        <v>82</v>
      </c>
      <c r="T13" s="74" t="s">
        <v>93</v>
      </c>
      <c r="U13" s="72" t="s">
        <v>83</v>
      </c>
      <c r="V13" s="227" t="s">
        <v>133</v>
      </c>
    </row>
    <row r="14" spans="1:22" x14ac:dyDescent="0.3">
      <c r="A14" s="159" t="s">
        <v>71</v>
      </c>
      <c r="B14" s="159" t="s">
        <v>103</v>
      </c>
      <c r="C14" s="159"/>
      <c r="D14" s="159"/>
      <c r="E14" s="159"/>
      <c r="L14" s="221"/>
      <c r="M14" s="226"/>
      <c r="N14" s="75" t="s">
        <v>85</v>
      </c>
      <c r="O14" s="76" t="s">
        <v>86</v>
      </c>
      <c r="P14" s="76" t="s">
        <v>87</v>
      </c>
      <c r="Q14" s="76" t="s">
        <v>88</v>
      </c>
      <c r="R14" s="76" t="s">
        <v>89</v>
      </c>
      <c r="S14" s="76" t="s">
        <v>85</v>
      </c>
      <c r="T14" s="11" t="s">
        <v>94</v>
      </c>
      <c r="U14" s="75" t="s">
        <v>90</v>
      </c>
      <c r="V14" s="228"/>
    </row>
    <row r="15" spans="1:22" x14ac:dyDescent="0.3">
      <c r="A15" s="159"/>
      <c r="B15" s="159"/>
      <c r="C15" s="159"/>
      <c r="D15" s="159"/>
      <c r="E15" s="159"/>
      <c r="L15" s="10" t="s">
        <v>176</v>
      </c>
      <c r="M15" s="129" t="s">
        <v>56</v>
      </c>
      <c r="N15" s="132">
        <v>6855</v>
      </c>
      <c r="O15" s="132">
        <v>14.8</v>
      </c>
      <c r="P15" s="132">
        <v>228</v>
      </c>
      <c r="Q15" s="132">
        <v>1293</v>
      </c>
      <c r="R15" s="132">
        <f t="shared" ref="R15:R16" si="0">+(P15/12*Q15)/43560</f>
        <v>0.56398071625344348</v>
      </c>
      <c r="S15" s="132">
        <f t="shared" ref="S15:S16" si="1">+N15*(100-O15)/84.5</f>
        <v>6911.7869822485209</v>
      </c>
      <c r="T15" s="132">
        <f t="shared" ref="T15:T16" si="2">+(N15/R15/56)</f>
        <v>217.0476946426391</v>
      </c>
      <c r="U15" s="132">
        <f t="shared" ref="U15:U16" si="3">+S15/R15/56</f>
        <v>218.84572288228225</v>
      </c>
      <c r="V15" s="10">
        <v>2</v>
      </c>
    </row>
    <row r="16" spans="1:22" x14ac:dyDescent="0.3">
      <c r="A16" s="159" t="s">
        <v>73</v>
      </c>
      <c r="B16" s="213">
        <v>46101</v>
      </c>
      <c r="C16" s="213"/>
      <c r="D16" s="213"/>
      <c r="E16" s="213"/>
      <c r="L16" s="10" t="s">
        <v>176</v>
      </c>
      <c r="M16" s="129" t="s">
        <v>186</v>
      </c>
      <c r="N16" s="132">
        <v>6540</v>
      </c>
      <c r="O16" s="132">
        <v>15.1</v>
      </c>
      <c r="P16" s="132">
        <v>228</v>
      </c>
      <c r="Q16" s="132">
        <v>1293</v>
      </c>
      <c r="R16" s="132">
        <f t="shared" si="0"/>
        <v>0.56398071625344348</v>
      </c>
      <c r="S16" s="132">
        <f t="shared" si="1"/>
        <v>6570.958579881657</v>
      </c>
      <c r="T16" s="132">
        <f t="shared" si="2"/>
        <v>207.07394937459659</v>
      </c>
      <c r="U16" s="132">
        <f t="shared" si="3"/>
        <v>208.05418108761245</v>
      </c>
      <c r="V16" s="10">
        <v>8</v>
      </c>
    </row>
    <row r="17" spans="1:22" x14ac:dyDescent="0.3">
      <c r="A17" s="159" t="s">
        <v>74</v>
      </c>
      <c r="B17" s="213">
        <v>46244</v>
      </c>
      <c r="C17" s="213"/>
      <c r="D17" s="213"/>
      <c r="E17" s="213"/>
      <c r="F17" s="9"/>
      <c r="L17" s="10" t="s">
        <v>34</v>
      </c>
      <c r="M17" s="124" t="s">
        <v>11</v>
      </c>
      <c r="N17" s="133">
        <v>7870</v>
      </c>
      <c r="O17" s="133">
        <v>14.6</v>
      </c>
      <c r="P17" s="132">
        <v>228</v>
      </c>
      <c r="Q17" s="132">
        <v>1293</v>
      </c>
      <c r="R17" s="133">
        <f t="shared" ref="R17:R24" si="4">+(P17/12*Q17)/43560</f>
        <v>0.56398071625344348</v>
      </c>
      <c r="S17" s="133">
        <f t="shared" ref="S17:S24" si="5">+N17*(100-O17)/84.5</f>
        <v>7953.8224852071007</v>
      </c>
      <c r="T17" s="133">
        <f t="shared" ref="T17:T24" si="6">+(N17/R17/56)</f>
        <v>249.18531828410937</v>
      </c>
      <c r="U17" s="133">
        <f t="shared" ref="U17:U24" si="7">+S17/R17/56</f>
        <v>251.83936309423598</v>
      </c>
      <c r="V17" s="10">
        <v>1</v>
      </c>
    </row>
    <row r="18" spans="1:22" x14ac:dyDescent="0.3">
      <c r="A18" s="159" t="s">
        <v>75</v>
      </c>
      <c r="B18" s="212" t="s">
        <v>104</v>
      </c>
      <c r="C18" s="212"/>
      <c r="D18" s="212"/>
      <c r="E18" s="212"/>
      <c r="L18" s="47" t="s">
        <v>37</v>
      </c>
      <c r="M18" s="124" t="s">
        <v>189</v>
      </c>
      <c r="N18" s="133">
        <v>6725</v>
      </c>
      <c r="O18" s="133">
        <v>14.8</v>
      </c>
      <c r="P18" s="132">
        <v>228</v>
      </c>
      <c r="Q18" s="132">
        <v>1293</v>
      </c>
      <c r="R18" s="133">
        <f t="shared" si="4"/>
        <v>0.56398071625344348</v>
      </c>
      <c r="S18" s="133">
        <f t="shared" si="5"/>
        <v>6780.710059171598</v>
      </c>
      <c r="T18" s="133">
        <f t="shared" si="6"/>
        <v>212.93154580185964</v>
      </c>
      <c r="U18" s="133">
        <f t="shared" si="7"/>
        <v>214.69547576708217</v>
      </c>
      <c r="V18" s="252" t="s">
        <v>285</v>
      </c>
    </row>
    <row r="19" spans="1:22" x14ac:dyDescent="0.3">
      <c r="L19" s="10" t="s">
        <v>34</v>
      </c>
      <c r="M19" s="124" t="s">
        <v>157</v>
      </c>
      <c r="N19" s="133">
        <v>6685</v>
      </c>
      <c r="O19" s="133">
        <v>14.3</v>
      </c>
      <c r="P19" s="132">
        <v>228</v>
      </c>
      <c r="Q19" s="132">
        <v>1293</v>
      </c>
      <c r="R19" s="133">
        <f t="shared" si="4"/>
        <v>0.56398071625344348</v>
      </c>
      <c r="S19" s="133">
        <f t="shared" si="5"/>
        <v>6779.9349112426034</v>
      </c>
      <c r="T19" s="133">
        <f t="shared" si="6"/>
        <v>211.66503846623522</v>
      </c>
      <c r="U19" s="133">
        <f t="shared" si="7"/>
        <v>214.67093250362555</v>
      </c>
      <c r="V19" s="10" t="s">
        <v>286</v>
      </c>
    </row>
    <row r="20" spans="1:22" x14ac:dyDescent="0.3">
      <c r="L20" s="47" t="s">
        <v>37</v>
      </c>
      <c r="M20" s="124" t="s">
        <v>190</v>
      </c>
      <c r="N20" s="133">
        <v>6645</v>
      </c>
      <c r="O20" s="133">
        <v>14.6</v>
      </c>
      <c r="P20" s="132">
        <v>228</v>
      </c>
      <c r="Q20" s="132">
        <v>1293</v>
      </c>
      <c r="R20" s="133">
        <f t="shared" si="4"/>
        <v>0.56398071625344348</v>
      </c>
      <c r="S20" s="133">
        <f t="shared" si="5"/>
        <v>6715.7751479289936</v>
      </c>
      <c r="T20" s="133">
        <f t="shared" si="6"/>
        <v>210.39853113061076</v>
      </c>
      <c r="U20" s="133">
        <f t="shared" si="7"/>
        <v>212.63946223141016</v>
      </c>
      <c r="V20" s="10">
        <v>5</v>
      </c>
    </row>
    <row r="21" spans="1:22" x14ac:dyDescent="0.3">
      <c r="L21" s="10" t="s">
        <v>50</v>
      </c>
      <c r="M21" s="124" t="s">
        <v>187</v>
      </c>
      <c r="N21" s="133">
        <v>6585</v>
      </c>
      <c r="O21" s="133">
        <v>14.4</v>
      </c>
      <c r="P21" s="132">
        <v>228</v>
      </c>
      <c r="Q21" s="132">
        <v>1293</v>
      </c>
      <c r="R21" s="133">
        <f t="shared" si="4"/>
        <v>0.56398071625344348</v>
      </c>
      <c r="S21" s="133">
        <f t="shared" si="5"/>
        <v>6670.7218934911243</v>
      </c>
      <c r="T21" s="133">
        <f t="shared" si="6"/>
        <v>208.49877012717411</v>
      </c>
      <c r="U21" s="133">
        <f t="shared" si="7"/>
        <v>211.21295530042724</v>
      </c>
      <c r="V21" s="10">
        <v>6</v>
      </c>
    </row>
    <row r="22" spans="1:22" x14ac:dyDescent="0.3">
      <c r="L22" s="10" t="s">
        <v>173</v>
      </c>
      <c r="M22" s="129" t="s">
        <v>54</v>
      </c>
      <c r="N22" s="133">
        <v>6560</v>
      </c>
      <c r="O22" s="133">
        <v>14.4</v>
      </c>
      <c r="P22" s="132">
        <v>228</v>
      </c>
      <c r="Q22" s="132">
        <v>1293</v>
      </c>
      <c r="R22" s="133">
        <f t="shared" si="4"/>
        <v>0.56398071625344348</v>
      </c>
      <c r="S22" s="133">
        <f t="shared" si="5"/>
        <v>6645.3964497041416</v>
      </c>
      <c r="T22" s="133">
        <f t="shared" si="6"/>
        <v>207.70720304240882</v>
      </c>
      <c r="U22" s="133">
        <f t="shared" si="7"/>
        <v>210.4110837920733</v>
      </c>
      <c r="V22" s="10">
        <v>7</v>
      </c>
    </row>
    <row r="23" spans="1:22" x14ac:dyDescent="0.3">
      <c r="L23" s="10" t="s">
        <v>173</v>
      </c>
      <c r="M23" s="129" t="s">
        <v>188</v>
      </c>
      <c r="N23" s="134">
        <v>6255</v>
      </c>
      <c r="O23" s="134">
        <v>14.7</v>
      </c>
      <c r="P23" s="132">
        <v>228</v>
      </c>
      <c r="Q23" s="132">
        <v>1293</v>
      </c>
      <c r="R23" s="134">
        <f t="shared" si="4"/>
        <v>0.56398071625344348</v>
      </c>
      <c r="S23" s="134">
        <f t="shared" si="5"/>
        <v>6314.2189349112423</v>
      </c>
      <c r="T23" s="134">
        <f t="shared" si="6"/>
        <v>198.05008460827244</v>
      </c>
      <c r="U23" s="134">
        <f t="shared" si="7"/>
        <v>199.92511499509629</v>
      </c>
      <c r="V23" s="10">
        <v>9</v>
      </c>
    </row>
    <row r="24" spans="1:22" x14ac:dyDescent="0.3">
      <c r="L24" s="10" t="s">
        <v>50</v>
      </c>
      <c r="M24" s="129" t="s">
        <v>55</v>
      </c>
      <c r="N24" s="133">
        <v>5875</v>
      </c>
      <c r="O24" s="133">
        <v>13.4</v>
      </c>
      <c r="P24" s="132">
        <v>228</v>
      </c>
      <c r="Q24" s="132">
        <v>1293</v>
      </c>
      <c r="R24" s="133">
        <f t="shared" si="4"/>
        <v>0.56398071625344348</v>
      </c>
      <c r="S24" s="133">
        <f t="shared" si="5"/>
        <v>6021.0059171597622</v>
      </c>
      <c r="T24" s="133">
        <f t="shared" si="6"/>
        <v>186.01826491984022</v>
      </c>
      <c r="U24" s="133">
        <f t="shared" si="7"/>
        <v>190.64120404802557</v>
      </c>
      <c r="V24" s="10">
        <v>10</v>
      </c>
    </row>
    <row r="25" spans="1:22" x14ac:dyDescent="0.3">
      <c r="L25" s="55"/>
      <c r="M25" s="144"/>
      <c r="N25" s="169"/>
      <c r="O25" s="144"/>
      <c r="P25" s="144"/>
      <c r="Q25" s="144"/>
      <c r="R25" s="170"/>
      <c r="S25" s="171"/>
      <c r="T25" s="170"/>
      <c r="U25" s="170"/>
      <c r="V25" s="55"/>
    </row>
    <row r="26" spans="1:22" ht="16.2" x14ac:dyDescent="0.3">
      <c r="L26" t="s">
        <v>211</v>
      </c>
    </row>
  </sheetData>
  <sortState xmlns:xlrd2="http://schemas.microsoft.com/office/spreadsheetml/2017/richdata2" ref="M17:U24">
    <sortCondition descending="1" ref="U15:U24"/>
  </sortState>
  <mergeCells count="23">
    <mergeCell ref="B16:E16"/>
    <mergeCell ref="B17:E17"/>
    <mergeCell ref="B18:E18"/>
    <mergeCell ref="M13:M14"/>
    <mergeCell ref="V13:V14"/>
    <mergeCell ref="L13:L14"/>
    <mergeCell ref="B12:E12"/>
    <mergeCell ref="B13:E13"/>
    <mergeCell ref="B6:E6"/>
    <mergeCell ref="G6:J6"/>
    <mergeCell ref="G7:J7"/>
    <mergeCell ref="B7:E7"/>
    <mergeCell ref="B8:E8"/>
    <mergeCell ref="B9:E9"/>
    <mergeCell ref="B10:E10"/>
    <mergeCell ref="B11:E11"/>
    <mergeCell ref="G2:J2"/>
    <mergeCell ref="G3:J3"/>
    <mergeCell ref="G5:J5"/>
    <mergeCell ref="B2:E2"/>
    <mergeCell ref="B3:E3"/>
    <mergeCell ref="B4:E4"/>
    <mergeCell ref="B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EB2F-3B31-4361-A76A-D88043B91D4D}">
  <dimension ref="A1:Q28"/>
  <sheetViews>
    <sheetView workbookViewId="0">
      <selection activeCell="E12" sqref="E12"/>
    </sheetView>
  </sheetViews>
  <sheetFormatPr defaultRowHeight="14.4" x14ac:dyDescent="0.3"/>
  <cols>
    <col min="1" max="1" width="27.6640625" customWidth="1"/>
    <col min="5" max="5" width="31" customWidth="1"/>
    <col min="6" max="6" width="9.33203125" bestFit="1" customWidth="1"/>
    <col min="8" max="8" width="12.33203125" customWidth="1"/>
    <col min="9" max="9" width="13.88671875" customWidth="1"/>
    <col min="10" max="10" width="18.6640625" customWidth="1"/>
  </cols>
  <sheetData>
    <row r="1" spans="1:17" x14ac:dyDescent="0.3">
      <c r="A1" s="9" t="s">
        <v>192</v>
      </c>
    </row>
    <row r="2" spans="1:17" x14ac:dyDescent="0.3">
      <c r="A2" s="159" t="s">
        <v>193</v>
      </c>
      <c r="B2" s="212"/>
      <c r="C2" s="212"/>
      <c r="F2" s="42"/>
    </row>
    <row r="3" spans="1:17" x14ac:dyDescent="0.3">
      <c r="A3" s="159" t="s">
        <v>60</v>
      </c>
      <c r="B3" s="212" t="s">
        <v>194</v>
      </c>
      <c r="C3" s="212"/>
      <c r="E3" t="s">
        <v>256</v>
      </c>
      <c r="F3" s="42"/>
    </row>
    <row r="4" spans="1:17" x14ac:dyDescent="0.3">
      <c r="A4" s="159" t="s">
        <v>61</v>
      </c>
      <c r="B4" s="212" t="s">
        <v>195</v>
      </c>
      <c r="C4" s="212"/>
      <c r="F4" s="42"/>
    </row>
    <row r="5" spans="1:17" x14ac:dyDescent="0.3">
      <c r="A5" s="159" t="s">
        <v>63</v>
      </c>
      <c r="B5" s="212" t="s">
        <v>200</v>
      </c>
      <c r="C5" s="212"/>
      <c r="F5" s="166"/>
    </row>
    <row r="6" spans="1:17" x14ac:dyDescent="0.3">
      <c r="A6" s="159" t="s">
        <v>64</v>
      </c>
      <c r="B6" s="212" t="s">
        <v>196</v>
      </c>
      <c r="C6" s="212"/>
      <c r="F6" s="166"/>
      <c r="I6" s="129"/>
      <c r="J6" s="121"/>
      <c r="K6" s="121"/>
      <c r="L6" s="121"/>
      <c r="M6" s="124"/>
      <c r="N6" s="121"/>
    </row>
    <row r="7" spans="1:17" x14ac:dyDescent="0.3">
      <c r="A7" s="159" t="s">
        <v>65</v>
      </c>
      <c r="B7" s="212" t="s">
        <v>29</v>
      </c>
      <c r="C7" s="212"/>
      <c r="F7" s="42"/>
    </row>
    <row r="8" spans="1:17" x14ac:dyDescent="0.3">
      <c r="A8" s="159" t="s">
        <v>66</v>
      </c>
      <c r="B8" s="224">
        <v>28000</v>
      </c>
      <c r="C8" s="224"/>
    </row>
    <row r="9" spans="1:17" x14ac:dyDescent="0.3">
      <c r="A9" s="159" t="s">
        <v>67</v>
      </c>
      <c r="B9" s="212" t="s">
        <v>197</v>
      </c>
      <c r="C9" s="212"/>
    </row>
    <row r="10" spans="1:17" x14ac:dyDescent="0.3">
      <c r="A10" s="196" t="s">
        <v>53</v>
      </c>
      <c r="B10" s="233" t="s">
        <v>255</v>
      </c>
      <c r="C10" s="233"/>
    </row>
    <row r="11" spans="1:17" x14ac:dyDescent="0.3">
      <c r="A11" s="196" t="s">
        <v>68</v>
      </c>
      <c r="B11" s="233" t="s">
        <v>255</v>
      </c>
      <c r="C11" s="233"/>
    </row>
    <row r="12" spans="1:17" x14ac:dyDescent="0.3">
      <c r="A12" s="196" t="s">
        <v>69</v>
      </c>
      <c r="B12" s="212" t="s">
        <v>31</v>
      </c>
      <c r="C12" s="212"/>
      <c r="H12" s="231"/>
      <c r="I12" s="229" t="s">
        <v>33</v>
      </c>
      <c r="J12" s="232" t="s">
        <v>39</v>
      </c>
      <c r="K12" s="73" t="s">
        <v>78</v>
      </c>
      <c r="L12" s="73" t="s">
        <v>81</v>
      </c>
      <c r="M12" s="73" t="s">
        <v>93</v>
      </c>
      <c r="N12" s="77" t="s">
        <v>83</v>
      </c>
      <c r="O12" s="227" t="s">
        <v>133</v>
      </c>
      <c r="P12" s="230"/>
      <c r="Q12" s="24"/>
    </row>
    <row r="13" spans="1:17" x14ac:dyDescent="0.3">
      <c r="A13" s="196" t="s">
        <v>70</v>
      </c>
      <c r="B13" s="212" t="s">
        <v>255</v>
      </c>
      <c r="C13" s="212"/>
      <c r="H13" s="231"/>
      <c r="I13" s="221"/>
      <c r="J13" s="232"/>
      <c r="K13" s="76" t="s">
        <v>86</v>
      </c>
      <c r="L13" s="76" t="s">
        <v>89</v>
      </c>
      <c r="M13" s="76" t="s">
        <v>94</v>
      </c>
      <c r="N13" s="78" t="s">
        <v>90</v>
      </c>
      <c r="O13" s="228"/>
      <c r="P13" s="230"/>
      <c r="Q13" s="24"/>
    </row>
    <row r="14" spans="1:17" x14ac:dyDescent="0.3">
      <c r="A14" s="196"/>
      <c r="B14" s="160"/>
      <c r="C14" s="160"/>
      <c r="H14" s="172"/>
      <c r="I14" s="87"/>
      <c r="J14" s="135"/>
      <c r="K14" s="3"/>
      <c r="L14" s="3"/>
      <c r="M14" s="3"/>
      <c r="N14" s="140"/>
      <c r="O14" s="135"/>
      <c r="P14" s="35"/>
      <c r="Q14" s="24"/>
    </row>
    <row r="15" spans="1:17" x14ac:dyDescent="0.3">
      <c r="A15" s="196" t="s">
        <v>71</v>
      </c>
      <c r="B15" s="234">
        <v>38814</v>
      </c>
      <c r="C15" s="234"/>
      <c r="H15" s="172"/>
      <c r="I15" s="10" t="s">
        <v>40</v>
      </c>
      <c r="J15" s="129" t="s">
        <v>186</v>
      </c>
      <c r="K15" s="173">
        <v>14.3</v>
      </c>
      <c r="L15" s="173">
        <v>0.37</v>
      </c>
      <c r="M15" s="173">
        <v>223</v>
      </c>
      <c r="N15" s="127">
        <v>226.17</v>
      </c>
      <c r="O15" s="121">
        <v>1</v>
      </c>
      <c r="P15" s="35"/>
      <c r="Q15" s="24"/>
    </row>
    <row r="16" spans="1:17" x14ac:dyDescent="0.3">
      <c r="A16" s="196" t="s">
        <v>73</v>
      </c>
      <c r="B16" s="212" t="s">
        <v>255</v>
      </c>
      <c r="C16" s="212"/>
      <c r="H16" s="55"/>
      <c r="I16" s="47" t="s">
        <v>173</v>
      </c>
      <c r="J16" s="129" t="s">
        <v>188</v>
      </c>
      <c r="K16" s="174">
        <v>14.3</v>
      </c>
      <c r="L16" s="174">
        <v>0.37</v>
      </c>
      <c r="M16" s="174">
        <v>214</v>
      </c>
      <c r="N16" s="127">
        <v>217.04</v>
      </c>
      <c r="O16" s="129">
        <v>2</v>
      </c>
      <c r="P16" s="34"/>
      <c r="Q16" s="24"/>
    </row>
    <row r="17" spans="1:17" x14ac:dyDescent="0.3">
      <c r="A17" s="159" t="s">
        <v>199</v>
      </c>
      <c r="B17" s="235">
        <v>46253</v>
      </c>
      <c r="C17" s="212"/>
      <c r="H17" s="55"/>
      <c r="I17" s="28" t="s">
        <v>34</v>
      </c>
      <c r="J17" s="124" t="s">
        <v>11</v>
      </c>
      <c r="K17" s="127">
        <v>13.8</v>
      </c>
      <c r="L17" s="127">
        <v>0.39</v>
      </c>
      <c r="M17" s="127">
        <v>206</v>
      </c>
      <c r="N17" s="127">
        <v>210.14</v>
      </c>
      <c r="O17" s="124">
        <v>3</v>
      </c>
      <c r="P17" s="34"/>
      <c r="Q17" s="24"/>
    </row>
    <row r="18" spans="1:17" x14ac:dyDescent="0.3">
      <c r="A18" s="159" t="s">
        <v>212</v>
      </c>
      <c r="B18" s="212" t="s">
        <v>198</v>
      </c>
      <c r="C18" s="212"/>
      <c r="H18" s="55"/>
      <c r="I18" s="47" t="s">
        <v>37</v>
      </c>
      <c r="J18" s="124" t="s">
        <v>190</v>
      </c>
      <c r="K18" s="127">
        <v>13.8</v>
      </c>
      <c r="L18" s="127">
        <v>0.34</v>
      </c>
      <c r="M18" s="127">
        <v>201</v>
      </c>
      <c r="N18" s="127">
        <v>205.04</v>
      </c>
      <c r="O18" s="124">
        <v>4</v>
      </c>
      <c r="P18" s="34"/>
      <c r="Q18" s="24"/>
    </row>
    <row r="19" spans="1:17" x14ac:dyDescent="0.3">
      <c r="H19" s="55"/>
      <c r="I19" s="47" t="s">
        <v>50</v>
      </c>
      <c r="J19" s="124" t="s">
        <v>187</v>
      </c>
      <c r="K19" s="127">
        <v>13.7</v>
      </c>
      <c r="L19" s="127">
        <v>0.31</v>
      </c>
      <c r="M19" s="127">
        <v>196</v>
      </c>
      <c r="N19" s="127">
        <v>200.18</v>
      </c>
      <c r="O19" s="124">
        <v>5</v>
      </c>
      <c r="P19" s="34"/>
      <c r="Q19" s="24"/>
    </row>
    <row r="20" spans="1:17" x14ac:dyDescent="0.3">
      <c r="H20" s="55"/>
      <c r="I20" s="28" t="s">
        <v>34</v>
      </c>
      <c r="J20" s="124" t="s">
        <v>157</v>
      </c>
      <c r="K20" s="127">
        <v>13.6</v>
      </c>
      <c r="L20" s="127">
        <v>0.37</v>
      </c>
      <c r="M20" s="127">
        <v>193</v>
      </c>
      <c r="N20" s="127">
        <v>197.34</v>
      </c>
      <c r="O20" s="124">
        <v>5</v>
      </c>
      <c r="P20" s="34"/>
      <c r="Q20" s="24"/>
    </row>
    <row r="21" spans="1:17" x14ac:dyDescent="0.3">
      <c r="H21" s="55"/>
      <c r="I21" s="47" t="s">
        <v>37</v>
      </c>
      <c r="J21" s="124" t="s">
        <v>189</v>
      </c>
      <c r="K21" s="127">
        <v>14.7</v>
      </c>
      <c r="L21" s="127">
        <v>0.37</v>
      </c>
      <c r="M21" s="127">
        <v>186</v>
      </c>
      <c r="N21" s="127">
        <v>187.76</v>
      </c>
      <c r="O21" s="124">
        <v>7</v>
      </c>
      <c r="P21" s="35"/>
      <c r="Q21" s="25"/>
    </row>
    <row r="22" spans="1:17" x14ac:dyDescent="0.3">
      <c r="H22" s="55"/>
      <c r="I22" s="47" t="s">
        <v>173</v>
      </c>
      <c r="J22" s="129" t="s">
        <v>54</v>
      </c>
      <c r="K22" s="127">
        <v>14.8</v>
      </c>
      <c r="L22" s="127">
        <v>0.37</v>
      </c>
      <c r="M22" s="127">
        <v>180</v>
      </c>
      <c r="N22" s="127">
        <v>181.49</v>
      </c>
      <c r="O22" s="124">
        <v>8</v>
      </c>
      <c r="P22" s="34"/>
      <c r="Q22" s="24"/>
    </row>
    <row r="23" spans="1:17" x14ac:dyDescent="0.3">
      <c r="H23" s="55"/>
      <c r="I23" s="10" t="s">
        <v>40</v>
      </c>
      <c r="J23" s="129" t="s">
        <v>56</v>
      </c>
      <c r="K23" s="173">
        <v>14.2</v>
      </c>
      <c r="L23" s="173">
        <v>0.37</v>
      </c>
      <c r="M23" s="173">
        <v>177</v>
      </c>
      <c r="N23" s="127">
        <v>179.72</v>
      </c>
      <c r="O23" s="121">
        <v>9</v>
      </c>
      <c r="P23" s="34"/>
      <c r="Q23" s="24"/>
    </row>
    <row r="24" spans="1:17" x14ac:dyDescent="0.3">
      <c r="H24" s="55"/>
      <c r="I24" s="47" t="s">
        <v>50</v>
      </c>
      <c r="J24" s="129" t="s">
        <v>55</v>
      </c>
      <c r="K24" s="127">
        <v>13.5</v>
      </c>
      <c r="L24" s="127">
        <v>0.39</v>
      </c>
      <c r="M24" s="127">
        <v>170</v>
      </c>
      <c r="N24" s="127">
        <v>174.02</v>
      </c>
      <c r="O24" s="124">
        <v>10</v>
      </c>
      <c r="P24" s="34"/>
      <c r="Q24" s="24"/>
    </row>
    <row r="25" spans="1:17" x14ac:dyDescent="0.3">
      <c r="H25" s="55"/>
      <c r="I25" s="28"/>
      <c r="J25" s="48"/>
      <c r="K25" s="49"/>
      <c r="L25" s="49"/>
      <c r="M25" s="50"/>
      <c r="N25" s="50"/>
      <c r="O25" s="48"/>
      <c r="P25" s="34"/>
      <c r="Q25" s="24"/>
    </row>
    <row r="26" spans="1:17" x14ac:dyDescent="0.3">
      <c r="H26" s="55"/>
      <c r="I26" s="47"/>
      <c r="J26" s="51"/>
      <c r="K26" s="52"/>
      <c r="L26" s="52"/>
      <c r="M26" s="53"/>
      <c r="N26" s="53"/>
      <c r="O26" s="51"/>
      <c r="P26" s="34"/>
      <c r="Q26" s="24"/>
    </row>
    <row r="27" spans="1:17" ht="16.2" x14ac:dyDescent="0.3">
      <c r="H27" s="55"/>
      <c r="I27" t="s">
        <v>211</v>
      </c>
      <c r="J27" s="35"/>
      <c r="K27" s="34"/>
      <c r="L27" s="34"/>
      <c r="M27" s="54"/>
      <c r="N27" s="54"/>
      <c r="O27" s="56"/>
      <c r="P27" s="34"/>
      <c r="Q27" s="24"/>
    </row>
    <row r="28" spans="1:17" x14ac:dyDescent="0.3">
      <c r="H28" s="55"/>
      <c r="P28" s="34"/>
      <c r="Q28" s="24"/>
    </row>
  </sheetData>
  <sortState xmlns:xlrd2="http://schemas.microsoft.com/office/spreadsheetml/2017/richdata2" ref="J16:O24">
    <sortCondition descending="1" ref="N15:N24"/>
  </sortState>
  <mergeCells count="21">
    <mergeCell ref="B18:C18"/>
    <mergeCell ref="B12:C12"/>
    <mergeCell ref="B13:C13"/>
    <mergeCell ref="B15:C15"/>
    <mergeCell ref="B16:C16"/>
    <mergeCell ref="B17:C17"/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  <mergeCell ref="I12:I13"/>
    <mergeCell ref="P12:P13"/>
    <mergeCell ref="H12:H13"/>
    <mergeCell ref="J12:J13"/>
    <mergeCell ref="O12:O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40EC4-C930-41EB-8C91-F692737A5559}">
  <dimension ref="A1:U27"/>
  <sheetViews>
    <sheetView topLeftCell="A6" workbookViewId="0">
      <selection activeCell="U14" sqref="U14:U25"/>
    </sheetView>
  </sheetViews>
  <sheetFormatPr defaultRowHeight="14.4" x14ac:dyDescent="0.3"/>
  <cols>
    <col min="1" max="1" width="20.6640625" customWidth="1"/>
    <col min="6" max="6" width="25.33203125" customWidth="1"/>
    <col min="10" max="10" width="13.33203125" customWidth="1"/>
    <col min="11" max="11" width="19" customWidth="1"/>
    <col min="12" max="13" width="9" bestFit="1" customWidth="1"/>
    <col min="14" max="14" width="9.109375" bestFit="1" customWidth="1"/>
    <col min="15" max="16" width="9" bestFit="1" customWidth="1"/>
  </cols>
  <sheetData>
    <row r="1" spans="1:21" x14ac:dyDescent="0.3">
      <c r="A1" s="9" t="s">
        <v>121</v>
      </c>
    </row>
    <row r="3" spans="1:21" x14ac:dyDescent="0.3">
      <c r="A3" s="159" t="s">
        <v>124</v>
      </c>
      <c r="B3" s="212" t="s">
        <v>59</v>
      </c>
      <c r="C3" s="212"/>
      <c r="D3" s="212"/>
      <c r="E3" s="212"/>
      <c r="F3" s="160"/>
      <c r="G3" s="160"/>
    </row>
    <row r="4" spans="1:21" x14ac:dyDescent="0.3">
      <c r="A4" s="159" t="s">
        <v>60</v>
      </c>
      <c r="B4" s="212" t="s">
        <v>105</v>
      </c>
      <c r="C4" s="212"/>
      <c r="D4" s="212"/>
      <c r="E4" s="212"/>
      <c r="F4" s="160"/>
      <c r="G4" s="160"/>
    </row>
    <row r="5" spans="1:21" x14ac:dyDescent="0.3">
      <c r="A5" s="159" t="s">
        <v>61</v>
      </c>
      <c r="B5" s="212" t="s">
        <v>201</v>
      </c>
      <c r="C5" s="212"/>
      <c r="D5" s="212"/>
      <c r="E5" s="212"/>
      <c r="F5" s="160"/>
      <c r="G5" s="160"/>
    </row>
    <row r="6" spans="1:21" x14ac:dyDescent="0.3">
      <c r="A6" s="159" t="s">
        <v>63</v>
      </c>
      <c r="B6" s="212" t="s">
        <v>106</v>
      </c>
      <c r="C6" s="212"/>
      <c r="D6" s="212"/>
      <c r="E6" s="212"/>
      <c r="F6" s="160"/>
      <c r="G6" s="160"/>
    </row>
    <row r="7" spans="1:21" x14ac:dyDescent="0.3">
      <c r="A7" s="159" t="s">
        <v>64</v>
      </c>
      <c r="B7" s="212" t="s">
        <v>213</v>
      </c>
      <c r="C7" s="212"/>
      <c r="D7" s="212"/>
      <c r="E7" s="212"/>
      <c r="F7" s="160"/>
      <c r="G7" s="160"/>
    </row>
    <row r="8" spans="1:21" x14ac:dyDescent="0.3">
      <c r="A8" s="159" t="s">
        <v>65</v>
      </c>
      <c r="B8" s="212" t="s">
        <v>202</v>
      </c>
      <c r="C8" s="212"/>
      <c r="D8" s="212"/>
      <c r="E8" s="212"/>
      <c r="F8" s="160"/>
      <c r="G8" s="160"/>
    </row>
    <row r="9" spans="1:21" x14ac:dyDescent="0.3">
      <c r="A9" s="159" t="s">
        <v>66</v>
      </c>
      <c r="B9" s="224">
        <v>34000</v>
      </c>
      <c r="C9" s="224"/>
      <c r="D9" s="224"/>
      <c r="E9" s="224"/>
      <c r="F9" s="160"/>
      <c r="G9" s="160"/>
    </row>
    <row r="10" spans="1:21" x14ac:dyDescent="0.3">
      <c r="A10" s="159" t="s">
        <v>67</v>
      </c>
      <c r="B10" s="224">
        <v>38</v>
      </c>
      <c r="C10" s="224"/>
      <c r="D10" s="224"/>
      <c r="E10" s="224"/>
      <c r="F10" s="160"/>
      <c r="G10" s="160"/>
    </row>
    <row r="11" spans="1:21" x14ac:dyDescent="0.3">
      <c r="A11" s="159" t="s">
        <v>53</v>
      </c>
      <c r="B11" s="212" t="s">
        <v>203</v>
      </c>
      <c r="C11" s="212"/>
      <c r="D11" s="212"/>
      <c r="E11" s="212"/>
      <c r="F11" s="160"/>
      <c r="G11" s="160"/>
    </row>
    <row r="12" spans="1:21" x14ac:dyDescent="0.3">
      <c r="A12" s="159" t="s">
        <v>68</v>
      </c>
      <c r="B12" s="212" t="s">
        <v>204</v>
      </c>
      <c r="C12" s="212"/>
      <c r="D12" s="212"/>
      <c r="E12" s="212"/>
      <c r="F12" s="160"/>
      <c r="G12" s="160"/>
    </row>
    <row r="13" spans="1:21" x14ac:dyDescent="0.3">
      <c r="A13" s="159" t="s">
        <v>69</v>
      </c>
      <c r="B13" s="212" t="s">
        <v>101</v>
      </c>
      <c r="C13" s="212"/>
      <c r="D13" s="212"/>
      <c r="E13" s="212"/>
      <c r="F13" s="160"/>
      <c r="G13" s="160"/>
    </row>
    <row r="14" spans="1:21" x14ac:dyDescent="0.3">
      <c r="A14" s="159" t="s">
        <v>70</v>
      </c>
      <c r="B14" s="212" t="s">
        <v>102</v>
      </c>
      <c r="C14" s="212"/>
      <c r="D14" s="212"/>
      <c r="E14" s="212"/>
      <c r="F14" s="160"/>
      <c r="G14" s="160"/>
      <c r="J14" s="240" t="s">
        <v>33</v>
      </c>
      <c r="K14" s="239" t="s">
        <v>39</v>
      </c>
      <c r="L14" s="73" t="s">
        <v>77</v>
      </c>
      <c r="M14" s="73" t="s">
        <v>78</v>
      </c>
      <c r="N14" s="73" t="s">
        <v>79</v>
      </c>
      <c r="O14" s="73" t="s">
        <v>80</v>
      </c>
      <c r="P14" s="73" t="s">
        <v>81</v>
      </c>
      <c r="Q14" s="77" t="s">
        <v>82</v>
      </c>
      <c r="R14" s="77" t="s">
        <v>93</v>
      </c>
      <c r="S14" s="77" t="s">
        <v>83</v>
      </c>
      <c r="T14" s="79" t="s">
        <v>84</v>
      </c>
      <c r="U14" s="236" t="s">
        <v>133</v>
      </c>
    </row>
    <row r="15" spans="1:21" x14ac:dyDescent="0.3">
      <c r="A15" s="159" t="s">
        <v>71</v>
      </c>
      <c r="B15" s="159" t="s">
        <v>205</v>
      </c>
      <c r="C15" s="159"/>
      <c r="D15" s="159"/>
      <c r="E15" s="159"/>
      <c r="F15" s="160"/>
      <c r="G15" s="160"/>
      <c r="J15" s="240"/>
      <c r="K15" s="239"/>
      <c r="L15" s="76" t="s">
        <v>85</v>
      </c>
      <c r="M15" s="76" t="s">
        <v>86</v>
      </c>
      <c r="N15" s="76" t="s">
        <v>87</v>
      </c>
      <c r="O15" s="76" t="s">
        <v>88</v>
      </c>
      <c r="P15" s="76" t="s">
        <v>89</v>
      </c>
      <c r="Q15" s="78" t="s">
        <v>85</v>
      </c>
      <c r="R15" s="78" t="s">
        <v>94</v>
      </c>
      <c r="S15" s="78" t="s">
        <v>90</v>
      </c>
      <c r="T15" s="80" t="s">
        <v>85</v>
      </c>
      <c r="U15" s="237"/>
    </row>
    <row r="16" spans="1:21" x14ac:dyDescent="0.3">
      <c r="A16" s="159"/>
      <c r="B16" s="159"/>
      <c r="C16" s="159"/>
      <c r="D16" s="159"/>
      <c r="E16" s="159"/>
      <c r="F16" s="160"/>
      <c r="G16" s="160"/>
      <c r="J16" s="10" t="s">
        <v>34</v>
      </c>
      <c r="K16" s="124" t="s">
        <v>11</v>
      </c>
      <c r="L16" s="133">
        <v>4580</v>
      </c>
      <c r="M16" s="133">
        <v>16.899999999999999</v>
      </c>
      <c r="N16" s="133">
        <v>304</v>
      </c>
      <c r="O16" s="133">
        <v>634</v>
      </c>
      <c r="P16" s="133">
        <f>+(N16/12*O16)/43560</f>
        <v>0.36871747780838687</v>
      </c>
      <c r="Q16" s="133">
        <f>+L16*(100-M16)/84.5</f>
        <v>4504.1183431952659</v>
      </c>
      <c r="R16" s="133">
        <f>+(L16/P16/56)</f>
        <v>221.81133037641422</v>
      </c>
      <c r="S16" s="133">
        <f>+Q16/P16/56</f>
        <v>218.13634975479314</v>
      </c>
      <c r="T16" s="133">
        <v>58.7</v>
      </c>
      <c r="U16" s="121">
        <v>1</v>
      </c>
    </row>
    <row r="17" spans="1:21" x14ac:dyDescent="0.3">
      <c r="A17" s="159" t="s">
        <v>73</v>
      </c>
      <c r="B17" s="213">
        <v>46087</v>
      </c>
      <c r="C17" s="213"/>
      <c r="D17" s="213"/>
      <c r="E17" s="213"/>
      <c r="F17" s="160"/>
      <c r="G17" s="160"/>
      <c r="J17" s="10" t="s">
        <v>40</v>
      </c>
      <c r="K17" s="129" t="s">
        <v>186</v>
      </c>
      <c r="L17" s="134">
        <v>4570</v>
      </c>
      <c r="M17" s="134">
        <v>15.8</v>
      </c>
      <c r="N17" s="132">
        <v>304</v>
      </c>
      <c r="O17" s="134">
        <v>644</v>
      </c>
      <c r="P17" s="134">
        <f>+(N17/12*O17)/43560</f>
        <v>0.37453321089684727</v>
      </c>
      <c r="Q17" s="134">
        <f>+L17*(100-M17)/84.5</f>
        <v>4553.7751479289936</v>
      </c>
      <c r="R17" s="134">
        <f>+(L17/P17/56)</f>
        <v>217.89027109699714</v>
      </c>
      <c r="S17" s="134">
        <f>+Q17/P17/56</f>
        <v>217.11669617002553</v>
      </c>
      <c r="T17" s="134">
        <v>58.9</v>
      </c>
      <c r="U17" s="121">
        <v>2</v>
      </c>
    </row>
    <row r="18" spans="1:21" x14ac:dyDescent="0.3">
      <c r="A18" s="159" t="s">
        <v>74</v>
      </c>
      <c r="B18" s="213">
        <v>46238</v>
      </c>
      <c r="C18" s="213"/>
      <c r="D18" s="213"/>
      <c r="E18" s="213"/>
      <c r="F18" s="160"/>
      <c r="G18" s="160"/>
      <c r="J18" s="10" t="s">
        <v>37</v>
      </c>
      <c r="K18" s="129" t="s">
        <v>189</v>
      </c>
      <c r="L18" s="133">
        <v>4630</v>
      </c>
      <c r="M18" s="133">
        <v>16.899999999999999</v>
      </c>
      <c r="N18" s="133">
        <v>304</v>
      </c>
      <c r="O18" s="133">
        <v>656</v>
      </c>
      <c r="P18" s="133">
        <f>+(N18/12*O18)/43560</f>
        <v>0.38151209060299962</v>
      </c>
      <c r="Q18" s="133">
        <f>+L18*(100-M18)/84.5</f>
        <v>4553.289940828402</v>
      </c>
      <c r="R18" s="133">
        <f>+(L18/P18/56)</f>
        <v>216.71284728589771</v>
      </c>
      <c r="S18" s="133">
        <f>+Q18/P18/56</f>
        <v>213.12233857346862</v>
      </c>
      <c r="T18" s="133">
        <v>57.9</v>
      </c>
      <c r="U18" s="124">
        <v>3</v>
      </c>
    </row>
    <row r="19" spans="1:21" x14ac:dyDescent="0.3">
      <c r="A19" s="159" t="s">
        <v>75</v>
      </c>
      <c r="B19" s="212" t="s">
        <v>206</v>
      </c>
      <c r="C19" s="212"/>
      <c r="D19" s="212"/>
      <c r="E19" s="212"/>
      <c r="F19" s="160"/>
      <c r="G19" s="160"/>
      <c r="J19" s="10" t="s">
        <v>40</v>
      </c>
      <c r="K19" s="129" t="s">
        <v>56</v>
      </c>
      <c r="L19" s="132">
        <v>4555</v>
      </c>
      <c r="M19" s="132">
        <v>15.4</v>
      </c>
      <c r="N19" s="132">
        <v>304</v>
      </c>
      <c r="O19" s="132">
        <v>662</v>
      </c>
      <c r="P19" s="132">
        <f t="shared" ref="P19" si="0">+(N19/12*O19)/43560</f>
        <v>0.38500153045607588</v>
      </c>
      <c r="Q19" s="132">
        <f t="shared" ref="Q19" si="1">+L19*(100-M19)/84.5</f>
        <v>4560.3905325443784</v>
      </c>
      <c r="R19" s="132">
        <f t="shared" ref="R19" si="2">+(L19/P19/56)</f>
        <v>211.27003214228927</v>
      </c>
      <c r="S19" s="132">
        <f t="shared" ref="S19" si="3">+Q19/P19/56</f>
        <v>211.52005584896651</v>
      </c>
      <c r="T19" s="132">
        <v>58.3</v>
      </c>
      <c r="U19" s="129">
        <v>4</v>
      </c>
    </row>
    <row r="20" spans="1:21" x14ac:dyDescent="0.3">
      <c r="A20" s="159" t="s">
        <v>107</v>
      </c>
      <c r="B20" s="238" t="s">
        <v>207</v>
      </c>
      <c r="C20" s="238"/>
      <c r="D20" s="238"/>
      <c r="E20" s="238"/>
      <c r="F20" s="238"/>
      <c r="G20" s="238"/>
      <c r="J20" s="10" t="s">
        <v>34</v>
      </c>
      <c r="K20" s="129" t="s">
        <v>157</v>
      </c>
      <c r="L20" s="133">
        <v>4300</v>
      </c>
      <c r="M20" s="133">
        <v>15</v>
      </c>
      <c r="N20" s="132">
        <v>304</v>
      </c>
      <c r="O20" s="133">
        <v>654</v>
      </c>
      <c r="P20" s="133">
        <f>+(N20/12*O20)/43560</f>
        <v>0.38034894398530761</v>
      </c>
      <c r="Q20" s="133">
        <f>+L20*(100-M20)/84.5</f>
        <v>4325.4437869822486</v>
      </c>
      <c r="R20" s="133">
        <f>+(L20/P20/56)</f>
        <v>201.88228599020485</v>
      </c>
      <c r="S20" s="133">
        <f>+Q20/P20/56</f>
        <v>203.0768557297919</v>
      </c>
      <c r="T20" s="133">
        <v>57.6</v>
      </c>
      <c r="U20" s="124">
        <v>5</v>
      </c>
    </row>
    <row r="21" spans="1:21" x14ac:dyDescent="0.3">
      <c r="J21" s="10" t="s">
        <v>173</v>
      </c>
      <c r="K21" s="124" t="s">
        <v>54</v>
      </c>
      <c r="L21" s="133">
        <v>4270</v>
      </c>
      <c r="M21" s="133">
        <v>16</v>
      </c>
      <c r="N21" s="133">
        <v>304</v>
      </c>
      <c r="O21" s="133">
        <v>667</v>
      </c>
      <c r="P21" s="133">
        <f>+(N21/12*O21)/43560</f>
        <v>0.38790939700030608</v>
      </c>
      <c r="Q21" s="133">
        <f>+L21*(100-M21)/84.5</f>
        <v>4244.7337278106506</v>
      </c>
      <c r="R21" s="133">
        <f>+(L21/P21/56)</f>
        <v>196.56651937189301</v>
      </c>
      <c r="S21" s="133">
        <f>+Q21/P21/56</f>
        <v>195.40340387265104</v>
      </c>
      <c r="T21" s="133">
        <v>56.7</v>
      </c>
      <c r="U21" s="124">
        <v>6</v>
      </c>
    </row>
    <row r="22" spans="1:21" x14ac:dyDescent="0.3">
      <c r="J22" s="10" t="s">
        <v>173</v>
      </c>
      <c r="K22" s="124" t="s">
        <v>188</v>
      </c>
      <c r="L22" s="133">
        <v>3945</v>
      </c>
      <c r="M22" s="133">
        <v>15.8</v>
      </c>
      <c r="N22" s="132">
        <v>304</v>
      </c>
      <c r="O22" s="133">
        <v>641</v>
      </c>
      <c r="P22" s="133">
        <f>+(N22/12*O22)/43560</f>
        <v>0.37278849097030914</v>
      </c>
      <c r="Q22" s="133">
        <f>+L22*(100-M22)/84.5</f>
        <v>3930.9940828402368</v>
      </c>
      <c r="R22" s="133">
        <f>+(L22/P22/56)</f>
        <v>188.97157578032446</v>
      </c>
      <c r="S22" s="133">
        <f>+Q22/P22/56</f>
        <v>188.30067077755407</v>
      </c>
      <c r="T22" s="133">
        <v>57.1</v>
      </c>
      <c r="U22" s="124">
        <v>7</v>
      </c>
    </row>
    <row r="23" spans="1:21" x14ac:dyDescent="0.3">
      <c r="J23" s="10" t="s">
        <v>50</v>
      </c>
      <c r="K23" s="124" t="s">
        <v>55</v>
      </c>
      <c r="L23" s="133">
        <v>3900</v>
      </c>
      <c r="M23" s="133">
        <v>15</v>
      </c>
      <c r="N23" s="133">
        <v>304</v>
      </c>
      <c r="O23" s="133">
        <v>649</v>
      </c>
      <c r="P23" s="133">
        <f>+(N23/12*O23)/43560</f>
        <v>0.37744107744107741</v>
      </c>
      <c r="Q23" s="133">
        <f>+L23*(100-M23)/84.5</f>
        <v>3923.0769230769229</v>
      </c>
      <c r="R23" s="133">
        <f>+(L23/P23/56)</f>
        <v>184.51318975404615</v>
      </c>
      <c r="S23" s="133">
        <f>+Q23/P23/56</f>
        <v>185.60498377625942</v>
      </c>
      <c r="T23" s="133">
        <v>57.6</v>
      </c>
      <c r="U23" s="124">
        <v>8</v>
      </c>
    </row>
    <row r="24" spans="1:21" x14ac:dyDescent="0.3">
      <c r="J24" s="10" t="s">
        <v>37</v>
      </c>
      <c r="K24" s="124" t="s">
        <v>190</v>
      </c>
      <c r="L24" s="133">
        <v>3715</v>
      </c>
      <c r="M24" s="133">
        <v>15.9</v>
      </c>
      <c r="N24" s="132">
        <v>304</v>
      </c>
      <c r="O24" s="133">
        <v>640</v>
      </c>
      <c r="P24" s="133">
        <f>+(N24/12*O24)/43560</f>
        <v>0.37220691766146308</v>
      </c>
      <c r="Q24" s="133">
        <f>+L24*(100-M24)/84.5</f>
        <v>3697.4142011834319</v>
      </c>
      <c r="R24" s="133">
        <f>+(L24/P24/56)</f>
        <v>178.23227502349624</v>
      </c>
      <c r="S24" s="133">
        <f>+Q24/P24/56</f>
        <v>177.38857194646195</v>
      </c>
      <c r="T24" s="133">
        <v>56.7</v>
      </c>
      <c r="U24" s="124">
        <v>9</v>
      </c>
    </row>
    <row r="25" spans="1:21" x14ac:dyDescent="0.3">
      <c r="J25" s="10" t="s">
        <v>50</v>
      </c>
      <c r="K25" s="129" t="s">
        <v>187</v>
      </c>
      <c r="L25" s="132">
        <v>3550</v>
      </c>
      <c r="M25" s="132">
        <v>15</v>
      </c>
      <c r="N25" s="132">
        <v>304</v>
      </c>
      <c r="O25" s="132">
        <v>664</v>
      </c>
      <c r="P25" s="132">
        <f t="shared" ref="P25" si="4">+(N25/12*O25)/43560</f>
        <v>0.38616467707376795</v>
      </c>
      <c r="Q25" s="132">
        <f t="shared" ref="Q25" si="5">+L25*(100-M25)/84.5</f>
        <v>3571.0059171597632</v>
      </c>
      <c r="R25" s="132">
        <f t="shared" ref="R25" si="6">+(L25/P25/56)</f>
        <v>164.16016509647616</v>
      </c>
      <c r="S25" s="132">
        <f t="shared" ref="S25" si="7">+Q25/P25/56</f>
        <v>165.13152702012394</v>
      </c>
      <c r="T25" s="132">
        <v>57.6</v>
      </c>
      <c r="U25" s="124">
        <v>10</v>
      </c>
    </row>
    <row r="26" spans="1:21" x14ac:dyDescent="0.3">
      <c r="J26" s="55"/>
      <c r="K26" s="144"/>
      <c r="L26" s="169"/>
      <c r="M26" s="144"/>
      <c r="N26" s="144"/>
      <c r="O26" s="144"/>
      <c r="P26" s="170"/>
      <c r="Q26" s="171"/>
      <c r="R26" s="170"/>
      <c r="S26" s="170"/>
      <c r="T26" s="144"/>
      <c r="U26" s="144"/>
    </row>
    <row r="27" spans="1:21" ht="16.2" x14ac:dyDescent="0.3">
      <c r="J27" t="s">
        <v>214</v>
      </c>
    </row>
  </sheetData>
  <sortState xmlns:xlrd2="http://schemas.microsoft.com/office/spreadsheetml/2017/richdata2" ref="J18:T25">
    <sortCondition descending="1" ref="S16:S25"/>
  </sortState>
  <mergeCells count="19">
    <mergeCell ref="B17:E17"/>
    <mergeCell ref="B18:E18"/>
    <mergeCell ref="B19:E19"/>
    <mergeCell ref="B20:G20"/>
    <mergeCell ref="K14:K15"/>
    <mergeCell ref="J14:J15"/>
    <mergeCell ref="U14:U15"/>
    <mergeCell ref="B9:E9"/>
    <mergeCell ref="B10:E10"/>
    <mergeCell ref="B11:E11"/>
    <mergeCell ref="B12:E12"/>
    <mergeCell ref="B13:E13"/>
    <mergeCell ref="B14:E14"/>
    <mergeCell ref="B8:E8"/>
    <mergeCell ref="B3:E3"/>
    <mergeCell ref="B4:E4"/>
    <mergeCell ref="B5:E5"/>
    <mergeCell ref="B6:E6"/>
    <mergeCell ref="B7:E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DF2E-3CD1-4E8A-8E88-7CF13881D88B}">
  <dimension ref="A1:M23"/>
  <sheetViews>
    <sheetView workbookViewId="0">
      <selection activeCell="M33" sqref="M33"/>
    </sheetView>
  </sheetViews>
  <sheetFormatPr defaultRowHeight="14.4" x14ac:dyDescent="0.3"/>
  <cols>
    <col min="1" max="1" width="28.109375" customWidth="1"/>
    <col min="4" max="4" width="11.6640625" customWidth="1"/>
    <col min="5" max="5" width="16.33203125" customWidth="1"/>
    <col min="6" max="6" width="10.6640625" bestFit="1" customWidth="1"/>
  </cols>
  <sheetData>
    <row r="1" spans="1:13" x14ac:dyDescent="0.3">
      <c r="A1" s="9" t="s">
        <v>117</v>
      </c>
    </row>
    <row r="2" spans="1:13" x14ac:dyDescent="0.3">
      <c r="A2" s="22" t="s">
        <v>124</v>
      </c>
      <c r="B2" s="214" t="s">
        <v>134</v>
      </c>
      <c r="C2" s="214"/>
    </row>
    <row r="3" spans="1:13" x14ac:dyDescent="0.3">
      <c r="A3" s="22" t="s">
        <v>60</v>
      </c>
      <c r="B3" s="214" t="s">
        <v>110</v>
      </c>
      <c r="C3" s="214"/>
    </row>
    <row r="4" spans="1:13" x14ac:dyDescent="0.3">
      <c r="A4" s="22" t="s">
        <v>61</v>
      </c>
      <c r="B4" s="214" t="s">
        <v>111</v>
      </c>
      <c r="C4" s="214"/>
    </row>
    <row r="5" spans="1:13" x14ac:dyDescent="0.3">
      <c r="A5" s="22" t="s">
        <v>63</v>
      </c>
      <c r="B5" s="214" t="s">
        <v>112</v>
      </c>
      <c r="C5" s="214"/>
    </row>
    <row r="6" spans="1:13" x14ac:dyDescent="0.3">
      <c r="A6" s="22" t="s">
        <v>64</v>
      </c>
      <c r="B6" s="214" t="s">
        <v>215</v>
      </c>
      <c r="C6" s="214"/>
    </row>
    <row r="7" spans="1:13" x14ac:dyDescent="0.3">
      <c r="A7" s="22" t="s">
        <v>65</v>
      </c>
      <c r="B7" s="214" t="s">
        <v>29</v>
      </c>
      <c r="C7" s="214"/>
      <c r="E7" s="229" t="s">
        <v>33</v>
      </c>
      <c r="F7" s="232" t="s">
        <v>91</v>
      </c>
      <c r="G7" s="73" t="s">
        <v>77</v>
      </c>
      <c r="H7" s="73" t="s">
        <v>78</v>
      </c>
      <c r="I7" s="73" t="s">
        <v>81</v>
      </c>
      <c r="J7" s="73" t="s">
        <v>82</v>
      </c>
      <c r="K7" s="63" t="s">
        <v>83</v>
      </c>
      <c r="L7" s="73" t="s">
        <v>83</v>
      </c>
      <c r="M7" s="227" t="s">
        <v>133</v>
      </c>
    </row>
    <row r="8" spans="1:13" x14ac:dyDescent="0.3">
      <c r="A8" s="22" t="s">
        <v>66</v>
      </c>
      <c r="B8" s="215">
        <v>32000</v>
      </c>
      <c r="C8" s="215"/>
      <c r="E8" s="221"/>
      <c r="F8" s="232"/>
      <c r="G8" s="76" t="s">
        <v>85</v>
      </c>
      <c r="H8" s="76" t="s">
        <v>86</v>
      </c>
      <c r="I8" s="76" t="s">
        <v>89</v>
      </c>
      <c r="J8" s="76" t="s">
        <v>85</v>
      </c>
      <c r="K8" s="64" t="s">
        <v>94</v>
      </c>
      <c r="L8" s="3" t="s">
        <v>90</v>
      </c>
      <c r="M8" s="228"/>
    </row>
    <row r="9" spans="1:13" x14ac:dyDescent="0.3">
      <c r="A9" s="22" t="s">
        <v>67</v>
      </c>
      <c r="B9" s="215">
        <v>38</v>
      </c>
      <c r="C9" s="215"/>
      <c r="E9" s="87"/>
      <c r="F9" s="86"/>
      <c r="G9" s="75"/>
      <c r="H9" s="75"/>
      <c r="I9" s="75"/>
      <c r="J9" s="75"/>
      <c r="K9" s="82"/>
      <c r="L9" s="3"/>
      <c r="M9" s="136"/>
    </row>
    <row r="10" spans="1:13" x14ac:dyDescent="0.3">
      <c r="A10" s="22" t="s">
        <v>53</v>
      </c>
      <c r="B10" s="214" t="s">
        <v>113</v>
      </c>
      <c r="C10" s="214"/>
      <c r="E10" s="116" t="s">
        <v>173</v>
      </c>
      <c r="F10" s="116" t="s">
        <v>188</v>
      </c>
      <c r="G10" s="115">
        <v>15270</v>
      </c>
      <c r="H10" s="116">
        <v>10.6</v>
      </c>
      <c r="I10" s="108">
        <v>1.5</v>
      </c>
      <c r="J10" s="8">
        <v>16155.479289940828</v>
      </c>
      <c r="K10" s="117">
        <v>181.78571428571428</v>
      </c>
      <c r="L10" s="117">
        <v>192.32713440405746</v>
      </c>
      <c r="M10" s="10">
        <v>1</v>
      </c>
    </row>
    <row r="11" spans="1:13" ht="16.2" customHeight="1" x14ac:dyDescent="0.3">
      <c r="A11" s="22" t="s">
        <v>68</v>
      </c>
      <c r="B11" s="214" t="s">
        <v>114</v>
      </c>
      <c r="C11" s="214"/>
      <c r="D11" s="242"/>
      <c r="E11" s="111" t="s">
        <v>34</v>
      </c>
      <c r="F11" s="111" t="s">
        <v>157</v>
      </c>
      <c r="G11" s="110">
        <v>7340.5</v>
      </c>
      <c r="H11" s="111">
        <v>11</v>
      </c>
      <c r="I11" s="108">
        <v>0.73</v>
      </c>
      <c r="J11" s="8">
        <v>7731.4142011834319</v>
      </c>
      <c r="K11" s="112">
        <v>179.56213307240705</v>
      </c>
      <c r="L11" s="112">
        <v>189.12461353188434</v>
      </c>
      <c r="M11" s="10">
        <v>2</v>
      </c>
    </row>
    <row r="12" spans="1:13" x14ac:dyDescent="0.3">
      <c r="A12" s="22" t="s">
        <v>69</v>
      </c>
      <c r="B12" s="214" t="s">
        <v>129</v>
      </c>
      <c r="C12" s="214"/>
      <c r="D12" s="242"/>
      <c r="E12" s="111" t="s">
        <v>37</v>
      </c>
      <c r="F12" s="111" t="s">
        <v>189</v>
      </c>
      <c r="G12" s="110">
        <v>14750</v>
      </c>
      <c r="H12" s="111">
        <v>10.9</v>
      </c>
      <c r="I12" s="108">
        <v>1.49</v>
      </c>
      <c r="J12" s="8">
        <v>15552.958579881657</v>
      </c>
      <c r="K12" s="112">
        <v>176.77372962607862</v>
      </c>
      <c r="L12" s="112">
        <v>186.39691490749829</v>
      </c>
      <c r="M12" s="10">
        <v>3</v>
      </c>
    </row>
    <row r="13" spans="1:13" x14ac:dyDescent="0.3">
      <c r="A13" s="22" t="s">
        <v>70</v>
      </c>
      <c r="B13" s="214"/>
      <c r="C13" s="214"/>
      <c r="D13" s="100"/>
      <c r="E13" s="116" t="s">
        <v>173</v>
      </c>
      <c r="F13" s="116" t="s">
        <v>54</v>
      </c>
      <c r="G13" s="110">
        <v>14200</v>
      </c>
      <c r="H13" s="111">
        <v>10.7</v>
      </c>
      <c r="I13" s="108">
        <v>1.49</v>
      </c>
      <c r="J13" s="8">
        <v>15006.627218934911</v>
      </c>
      <c r="K13" s="112">
        <v>170.18216682646215</v>
      </c>
      <c r="L13" s="112">
        <v>179.84931949826117</v>
      </c>
      <c r="M13" s="10">
        <v>4</v>
      </c>
    </row>
    <row r="14" spans="1:13" x14ac:dyDescent="0.3">
      <c r="A14" s="22" t="s">
        <v>71</v>
      </c>
      <c r="B14" s="22" t="s">
        <v>115</v>
      </c>
      <c r="C14" s="22"/>
      <c r="D14" s="100"/>
      <c r="E14" s="111" t="s">
        <v>37</v>
      </c>
      <c r="F14" s="111" t="s">
        <v>190</v>
      </c>
      <c r="G14" s="110">
        <v>13800</v>
      </c>
      <c r="H14" s="111">
        <v>9.6</v>
      </c>
      <c r="I14" s="108">
        <v>1.49</v>
      </c>
      <c r="J14" s="8">
        <v>14763.550295857987</v>
      </c>
      <c r="K14" s="112">
        <v>165.38830297219559</v>
      </c>
      <c r="L14" s="112">
        <v>176.93612530989918</v>
      </c>
      <c r="M14" s="10">
        <v>5</v>
      </c>
    </row>
    <row r="15" spans="1:13" x14ac:dyDescent="0.3">
      <c r="A15" s="22" t="s">
        <v>73</v>
      </c>
      <c r="B15" s="217">
        <v>46104</v>
      </c>
      <c r="C15" s="217"/>
      <c r="D15" s="100"/>
      <c r="E15" s="111" t="s">
        <v>34</v>
      </c>
      <c r="F15" s="111" t="s">
        <v>11</v>
      </c>
      <c r="G15" s="110">
        <v>13800</v>
      </c>
      <c r="H15" s="111">
        <v>10.8</v>
      </c>
      <c r="I15" s="108">
        <v>1.49</v>
      </c>
      <c r="J15" s="8">
        <v>14567.573964497042</v>
      </c>
      <c r="K15" s="112">
        <v>165.38830297219559</v>
      </c>
      <c r="L15" s="112">
        <v>174.58741568189166</v>
      </c>
      <c r="M15" s="10">
        <v>6</v>
      </c>
    </row>
    <row r="16" spans="1:13" x14ac:dyDescent="0.3">
      <c r="A16" s="22" t="s">
        <v>74</v>
      </c>
      <c r="B16" s="217">
        <v>46255</v>
      </c>
      <c r="C16" s="217"/>
      <c r="D16" s="100"/>
      <c r="E16" s="116" t="s">
        <v>216</v>
      </c>
      <c r="F16" s="116" t="s">
        <v>55</v>
      </c>
      <c r="G16" s="110">
        <v>13575</v>
      </c>
      <c r="H16" s="114">
        <v>10</v>
      </c>
      <c r="I16" s="108">
        <v>1.49</v>
      </c>
      <c r="J16" s="8">
        <v>14458.579881656804</v>
      </c>
      <c r="K16" s="112">
        <v>162.69175455417067</v>
      </c>
      <c r="L16" s="112">
        <v>173.2811586967498</v>
      </c>
      <c r="M16" s="10">
        <v>7</v>
      </c>
    </row>
    <row r="17" spans="1:13" x14ac:dyDescent="0.3">
      <c r="A17" s="22" t="s">
        <v>75</v>
      </c>
      <c r="B17" s="214" t="s">
        <v>116</v>
      </c>
      <c r="C17" s="214"/>
      <c r="D17" s="100"/>
      <c r="E17" s="111" t="s">
        <v>50</v>
      </c>
      <c r="F17" s="111" t="s">
        <v>187</v>
      </c>
      <c r="G17" s="110">
        <v>13251</v>
      </c>
      <c r="H17" s="111">
        <v>10.8</v>
      </c>
      <c r="I17" s="108">
        <v>1.47</v>
      </c>
      <c r="J17" s="8">
        <v>13988.037869822485</v>
      </c>
      <c r="K17" s="112">
        <v>160.96938775510202</v>
      </c>
      <c r="L17" s="112">
        <v>169.92271464798938</v>
      </c>
      <c r="M17" s="10">
        <v>8</v>
      </c>
    </row>
    <row r="18" spans="1:13" x14ac:dyDescent="0.3">
      <c r="A18" s="22" t="s">
        <v>107</v>
      </c>
      <c r="B18" s="241"/>
      <c r="C18" s="241"/>
      <c r="D18" s="100"/>
      <c r="E18" s="55"/>
      <c r="F18" s="55"/>
      <c r="G18" s="55"/>
      <c r="H18" s="55"/>
      <c r="I18" s="55"/>
      <c r="J18" s="103"/>
      <c r="K18" s="103"/>
      <c r="L18" s="103"/>
      <c r="M18" s="55"/>
    </row>
    <row r="19" spans="1:13" ht="16.2" x14ac:dyDescent="0.3">
      <c r="D19" s="100"/>
      <c r="E19" t="s">
        <v>92</v>
      </c>
    </row>
    <row r="20" spans="1:13" x14ac:dyDescent="0.3">
      <c r="D20" s="100"/>
      <c r="E20" s="100"/>
      <c r="F20" s="100"/>
      <c r="G20" s="100"/>
      <c r="H20" s="100"/>
      <c r="I20" s="101"/>
      <c r="J20" s="101"/>
      <c r="K20" s="101"/>
      <c r="L20" s="100"/>
    </row>
    <row r="21" spans="1:13" x14ac:dyDescent="0.3">
      <c r="D21" s="100"/>
      <c r="E21" s="100"/>
      <c r="F21" s="100"/>
      <c r="G21" s="100"/>
      <c r="H21" s="100"/>
      <c r="I21" s="101"/>
      <c r="J21" s="101"/>
      <c r="K21" s="101"/>
      <c r="L21" s="100"/>
    </row>
    <row r="22" spans="1:13" x14ac:dyDescent="0.3">
      <c r="D22" s="100"/>
      <c r="E22" s="100"/>
      <c r="F22" s="100"/>
      <c r="G22" s="100"/>
      <c r="H22" s="100"/>
      <c r="I22" s="101"/>
      <c r="J22" s="101"/>
      <c r="K22" s="101"/>
      <c r="L22" s="100"/>
    </row>
    <row r="23" spans="1:13" x14ac:dyDescent="0.3">
      <c r="D23" s="97"/>
      <c r="E23" s="97"/>
      <c r="F23" s="97"/>
      <c r="G23" s="97"/>
      <c r="H23" s="97"/>
      <c r="I23" s="97"/>
      <c r="J23" s="97"/>
      <c r="K23" s="97"/>
      <c r="L23" s="97"/>
    </row>
  </sheetData>
  <sortState xmlns:xlrd2="http://schemas.microsoft.com/office/spreadsheetml/2017/richdata2" ref="D13:L22">
    <sortCondition ref="L13:L22"/>
  </sortState>
  <mergeCells count="20">
    <mergeCell ref="M7:M8"/>
    <mergeCell ref="E7:E8"/>
    <mergeCell ref="F7:F8"/>
    <mergeCell ref="B13:C13"/>
    <mergeCell ref="B15:C15"/>
    <mergeCell ref="B16:C16"/>
    <mergeCell ref="B17:C17"/>
    <mergeCell ref="B18:C18"/>
    <mergeCell ref="D11:D12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D993-E7CD-444D-8C67-29590DBBADAD}">
  <dimension ref="A1:S35"/>
  <sheetViews>
    <sheetView workbookViewId="0">
      <selection activeCell="B9" sqref="B9:E9"/>
    </sheetView>
  </sheetViews>
  <sheetFormatPr defaultRowHeight="14.4" x14ac:dyDescent="0.3"/>
  <cols>
    <col min="1" max="1" width="21" customWidth="1"/>
    <col min="3" max="3" width="31.44140625" customWidth="1"/>
    <col min="4" max="4" width="27.88671875" customWidth="1"/>
    <col min="7" max="7" width="11.44140625" customWidth="1"/>
    <col min="8" max="8" width="17.88671875" customWidth="1"/>
  </cols>
  <sheetData>
    <row r="1" spans="1:18" x14ac:dyDescent="0.3">
      <c r="A1" s="9" t="s">
        <v>126</v>
      </c>
    </row>
    <row r="2" spans="1:18" x14ac:dyDescent="0.3">
      <c r="B2" s="42"/>
    </row>
    <row r="3" spans="1:18" x14ac:dyDescent="0.3">
      <c r="B3" s="42"/>
    </row>
    <row r="4" spans="1:18" x14ac:dyDescent="0.3">
      <c r="A4" s="22" t="s">
        <v>124</v>
      </c>
      <c r="B4" s="214" t="s">
        <v>217</v>
      </c>
      <c r="C4" s="214"/>
      <c r="D4" s="214"/>
      <c r="E4" s="214"/>
    </row>
    <row r="5" spans="1:18" x14ac:dyDescent="0.3">
      <c r="A5" s="22" t="s">
        <v>60</v>
      </c>
      <c r="B5" s="214" t="s">
        <v>218</v>
      </c>
      <c r="C5" s="214"/>
      <c r="D5" s="214"/>
      <c r="E5" s="214"/>
    </row>
    <row r="6" spans="1:18" x14ac:dyDescent="0.3">
      <c r="A6" s="22" t="s">
        <v>61</v>
      </c>
      <c r="B6" s="214" t="s">
        <v>122</v>
      </c>
      <c r="C6" s="214"/>
      <c r="D6" s="214"/>
      <c r="E6" s="214"/>
    </row>
    <row r="7" spans="1:18" x14ac:dyDescent="0.3">
      <c r="A7" s="22" t="s">
        <v>63</v>
      </c>
      <c r="B7" s="214" t="s">
        <v>219</v>
      </c>
      <c r="C7" s="214"/>
      <c r="D7" s="214"/>
      <c r="E7" s="214"/>
    </row>
    <row r="8" spans="1:18" x14ac:dyDescent="0.3">
      <c r="A8" s="22" t="s">
        <v>64</v>
      </c>
      <c r="B8" s="214" t="s">
        <v>220</v>
      </c>
      <c r="C8" s="214"/>
      <c r="D8" s="214"/>
      <c r="E8" s="214"/>
    </row>
    <row r="9" spans="1:18" x14ac:dyDescent="0.3">
      <c r="A9" s="22" t="s">
        <v>65</v>
      </c>
      <c r="B9" s="214" t="s">
        <v>52</v>
      </c>
      <c r="C9" s="214"/>
      <c r="D9" s="214"/>
      <c r="E9" s="214"/>
    </row>
    <row r="10" spans="1:18" x14ac:dyDescent="0.3">
      <c r="A10" s="22" t="s">
        <v>66</v>
      </c>
      <c r="B10" s="215" t="s">
        <v>123</v>
      </c>
      <c r="C10" s="215"/>
      <c r="D10" s="215"/>
      <c r="E10" s="215"/>
      <c r="G10" s="240" t="s">
        <v>33</v>
      </c>
      <c r="H10" s="243" t="s">
        <v>91</v>
      </c>
      <c r="I10" s="72" t="s">
        <v>77</v>
      </c>
      <c r="J10" s="73" t="s">
        <v>78</v>
      </c>
      <c r="K10" s="73" t="s">
        <v>79</v>
      </c>
      <c r="L10" s="73" t="s">
        <v>80</v>
      </c>
      <c r="M10" s="73" t="s">
        <v>81</v>
      </c>
      <c r="N10" s="77" t="s">
        <v>82</v>
      </c>
      <c r="O10" s="77" t="s">
        <v>93</v>
      </c>
      <c r="P10" s="77" t="s">
        <v>83</v>
      </c>
      <c r="Q10" s="73" t="s">
        <v>84</v>
      </c>
      <c r="R10" s="244" t="s">
        <v>133</v>
      </c>
    </row>
    <row r="11" spans="1:18" x14ac:dyDescent="0.3">
      <c r="A11" s="22" t="s">
        <v>67</v>
      </c>
      <c r="B11" s="215">
        <v>38</v>
      </c>
      <c r="C11" s="215"/>
      <c r="D11" s="215"/>
      <c r="E11" s="215"/>
      <c r="G11" s="240"/>
      <c r="H11" s="243"/>
      <c r="I11" s="75" t="s">
        <v>85</v>
      </c>
      <c r="J11" s="76" t="s">
        <v>86</v>
      </c>
      <c r="K11" s="76" t="s">
        <v>87</v>
      </c>
      <c r="L11" s="76" t="s">
        <v>88</v>
      </c>
      <c r="M11" s="76" t="s">
        <v>89</v>
      </c>
      <c r="N11" s="78" t="s">
        <v>85</v>
      </c>
      <c r="O11" s="64" t="s">
        <v>94</v>
      </c>
      <c r="P11" s="82" t="s">
        <v>90</v>
      </c>
      <c r="Q11" s="76" t="s">
        <v>85</v>
      </c>
      <c r="R11" s="244"/>
    </row>
    <row r="12" spans="1:18" x14ac:dyDescent="0.3">
      <c r="A12" s="22" t="s">
        <v>53</v>
      </c>
      <c r="B12" s="214" t="s">
        <v>221</v>
      </c>
      <c r="C12" s="214"/>
      <c r="D12" s="214"/>
      <c r="E12" s="214"/>
      <c r="G12" s="10" t="s">
        <v>37</v>
      </c>
      <c r="H12" s="32" t="s">
        <v>189</v>
      </c>
      <c r="I12" s="182">
        <v>7415</v>
      </c>
      <c r="J12" s="182">
        <v>18.8</v>
      </c>
      <c r="K12" s="182">
        <v>304</v>
      </c>
      <c r="L12" s="182">
        <v>1066.1999999999998</v>
      </c>
      <c r="M12" s="182">
        <v>0.62007346189164358</v>
      </c>
      <c r="N12" s="182">
        <v>7125.4201183431951</v>
      </c>
      <c r="O12" s="182">
        <v>213.54036646201891</v>
      </c>
      <c r="P12" s="182">
        <v>205.20092019782172</v>
      </c>
      <c r="Q12" s="41">
        <v>54.8</v>
      </c>
      <c r="R12" s="47">
        <v>1</v>
      </c>
    </row>
    <row r="13" spans="1:18" x14ac:dyDescent="0.3">
      <c r="A13" s="22" t="s">
        <v>68</v>
      </c>
      <c r="B13" s="214">
        <v>220</v>
      </c>
      <c r="C13" s="214"/>
      <c r="D13" s="214"/>
      <c r="E13" s="214"/>
      <c r="G13" s="10" t="s">
        <v>34</v>
      </c>
      <c r="H13" s="32" t="s">
        <v>157</v>
      </c>
      <c r="I13" s="48">
        <v>7110</v>
      </c>
      <c r="J13" s="49">
        <v>16.100000000000001</v>
      </c>
      <c r="K13" s="49">
        <v>304</v>
      </c>
      <c r="L13" s="49">
        <v>1064.4000000000001</v>
      </c>
      <c r="M13" s="49">
        <v>0.61902662993572077</v>
      </c>
      <c r="N13" s="49">
        <v>7059.5147928994083</v>
      </c>
      <c r="O13" s="49">
        <v>205.10310796721231</v>
      </c>
      <c r="P13" s="49">
        <v>203.64675453785932</v>
      </c>
      <c r="Q13" s="40">
        <v>56.9</v>
      </c>
      <c r="R13" s="47">
        <v>2</v>
      </c>
    </row>
    <row r="14" spans="1:18" x14ac:dyDescent="0.3">
      <c r="A14" s="22" t="s">
        <v>69</v>
      </c>
      <c r="B14" s="214" t="s">
        <v>31</v>
      </c>
      <c r="C14" s="214"/>
      <c r="D14" s="214"/>
      <c r="E14" s="214"/>
      <c r="G14" s="10" t="s">
        <v>173</v>
      </c>
      <c r="H14" s="27" t="s">
        <v>54</v>
      </c>
      <c r="I14" s="48">
        <v>7065</v>
      </c>
      <c r="J14" s="49">
        <v>17.7</v>
      </c>
      <c r="K14" s="49">
        <v>304</v>
      </c>
      <c r="L14" s="49">
        <v>1064.4000000000001</v>
      </c>
      <c r="M14" s="49">
        <v>0.61902662993572077</v>
      </c>
      <c r="N14" s="49">
        <v>6881.0591715976334</v>
      </c>
      <c r="O14" s="49">
        <v>203.80498703071095</v>
      </c>
      <c r="P14" s="49">
        <v>198.49882168789958</v>
      </c>
      <c r="Q14" s="33">
        <v>56.1</v>
      </c>
      <c r="R14" s="47">
        <v>3</v>
      </c>
    </row>
    <row r="15" spans="1:18" x14ac:dyDescent="0.3">
      <c r="A15" s="22" t="s">
        <v>70</v>
      </c>
      <c r="B15" s="214"/>
      <c r="C15" s="214"/>
      <c r="D15" s="214"/>
      <c r="E15" s="214"/>
      <c r="G15" s="10" t="s">
        <v>34</v>
      </c>
      <c r="H15" s="32" t="s">
        <v>11</v>
      </c>
      <c r="I15" s="48">
        <v>7070</v>
      </c>
      <c r="J15" s="49">
        <v>18.899999999999999</v>
      </c>
      <c r="K15" s="49">
        <v>304</v>
      </c>
      <c r="L15" s="49">
        <v>1081.5</v>
      </c>
      <c r="M15" s="49">
        <v>0.62897153351698809</v>
      </c>
      <c r="N15" s="49">
        <v>6785.5266272189347</v>
      </c>
      <c r="O15" s="49">
        <v>200.72450543835316</v>
      </c>
      <c r="P15" s="49">
        <v>192.64801646213542</v>
      </c>
      <c r="Q15" s="33">
        <v>55.7</v>
      </c>
      <c r="R15" s="47">
        <v>4</v>
      </c>
    </row>
    <row r="16" spans="1:18" x14ac:dyDescent="0.3">
      <c r="A16" s="22" t="s">
        <v>71</v>
      </c>
      <c r="B16" s="214" t="s">
        <v>72</v>
      </c>
      <c r="C16" s="214"/>
      <c r="D16" s="214"/>
      <c r="E16" s="214"/>
      <c r="G16" s="10" t="s">
        <v>40</v>
      </c>
      <c r="H16" s="27" t="s">
        <v>186</v>
      </c>
      <c r="I16" s="48">
        <v>6870</v>
      </c>
      <c r="J16" s="49">
        <v>17.5</v>
      </c>
      <c r="K16" s="49">
        <v>304</v>
      </c>
      <c r="L16" s="49">
        <v>1081.5</v>
      </c>
      <c r="M16" s="49">
        <v>0.62897153351698809</v>
      </c>
      <c r="N16" s="49">
        <v>6707.3964497041416</v>
      </c>
      <c r="O16" s="49">
        <v>195.04630160699944</v>
      </c>
      <c r="P16" s="49">
        <v>190.42982109559119</v>
      </c>
      <c r="Q16" s="33">
        <v>58.1</v>
      </c>
      <c r="R16" s="47">
        <v>5</v>
      </c>
    </row>
    <row r="17" spans="1:19" x14ac:dyDescent="0.3">
      <c r="A17" s="22" t="s">
        <v>73</v>
      </c>
      <c r="B17" s="217">
        <v>46098</v>
      </c>
      <c r="C17" s="217"/>
      <c r="D17" s="217"/>
      <c r="E17" s="217"/>
      <c r="G17" s="10" t="s">
        <v>173</v>
      </c>
      <c r="H17" s="27" t="s">
        <v>188</v>
      </c>
      <c r="I17" s="48">
        <v>6550</v>
      </c>
      <c r="J17" s="49">
        <v>16.5</v>
      </c>
      <c r="K17" s="49">
        <v>304</v>
      </c>
      <c r="L17" s="49">
        <v>1066.1999999999998</v>
      </c>
      <c r="M17" s="49">
        <v>0.62007346189164358</v>
      </c>
      <c r="N17" s="49">
        <v>6472.4852071005917</v>
      </c>
      <c r="O17" s="49">
        <v>188.6297235773734</v>
      </c>
      <c r="P17" s="49">
        <v>186.3974191563394</v>
      </c>
      <c r="Q17" s="33">
        <v>57.7</v>
      </c>
      <c r="R17" s="47">
        <v>6</v>
      </c>
    </row>
    <row r="18" spans="1:19" x14ac:dyDescent="0.3">
      <c r="A18" s="22" t="s">
        <v>74</v>
      </c>
      <c r="B18" s="217">
        <v>46231</v>
      </c>
      <c r="C18" s="217"/>
      <c r="D18" s="217"/>
      <c r="E18" s="217"/>
      <c r="G18" s="10" t="s">
        <v>37</v>
      </c>
      <c r="H18" s="32" t="s">
        <v>190</v>
      </c>
      <c r="I18" s="48">
        <v>6465</v>
      </c>
      <c r="J18" s="49">
        <v>15.7</v>
      </c>
      <c r="K18" s="49">
        <v>304</v>
      </c>
      <c r="L18" s="49">
        <v>1068</v>
      </c>
      <c r="M18" s="49">
        <v>0.62112029384756662</v>
      </c>
      <c r="N18" s="49">
        <v>6449.6982248520708</v>
      </c>
      <c r="O18" s="49">
        <v>185.86806728900905</v>
      </c>
      <c r="P18" s="49">
        <v>185.42814286939006</v>
      </c>
      <c r="Q18" s="33">
        <v>53.5</v>
      </c>
      <c r="R18" s="47">
        <v>7</v>
      </c>
    </row>
    <row r="19" spans="1:19" x14ac:dyDescent="0.3">
      <c r="A19" s="22" t="s">
        <v>75</v>
      </c>
      <c r="B19" s="214" t="s">
        <v>76</v>
      </c>
      <c r="C19" s="214"/>
      <c r="D19" s="214"/>
      <c r="E19" s="214"/>
      <c r="G19" s="10" t="s">
        <v>50</v>
      </c>
      <c r="H19" s="27" t="s">
        <v>55</v>
      </c>
      <c r="I19" s="48">
        <v>6370</v>
      </c>
      <c r="J19" s="49">
        <v>16.3</v>
      </c>
      <c r="K19" s="49">
        <v>304</v>
      </c>
      <c r="L19" s="49">
        <v>1060.5</v>
      </c>
      <c r="M19" s="49">
        <v>0.61675849403122129</v>
      </c>
      <c r="N19" s="49">
        <v>6309.6923076923076</v>
      </c>
      <c r="O19" s="49">
        <v>184.43199583116208</v>
      </c>
      <c r="P19" s="49">
        <v>182.68589409548241</v>
      </c>
      <c r="Q19" s="29">
        <v>55.1</v>
      </c>
      <c r="R19" s="47">
        <v>8</v>
      </c>
    </row>
    <row r="20" spans="1:19" x14ac:dyDescent="0.3">
      <c r="A20" s="22" t="s">
        <v>107</v>
      </c>
      <c r="B20" s="241" t="s">
        <v>222</v>
      </c>
      <c r="C20" s="241"/>
      <c r="D20" s="241"/>
      <c r="E20" s="241"/>
      <c r="G20" s="10" t="s">
        <v>50</v>
      </c>
      <c r="H20" s="32" t="s">
        <v>187</v>
      </c>
      <c r="I20" s="48">
        <v>6040</v>
      </c>
      <c r="J20" s="49">
        <v>15</v>
      </c>
      <c r="K20" s="49">
        <v>304</v>
      </c>
      <c r="L20" s="49">
        <v>1068</v>
      </c>
      <c r="M20" s="49">
        <v>0.62112029384756662</v>
      </c>
      <c r="N20" s="49">
        <v>6075.7396449704138</v>
      </c>
      <c r="O20" s="49">
        <v>173.64936216946859</v>
      </c>
      <c r="P20" s="49">
        <v>174.67687318822283</v>
      </c>
      <c r="Q20" s="33">
        <v>54.8</v>
      </c>
      <c r="R20" s="47">
        <v>9</v>
      </c>
    </row>
    <row r="21" spans="1:19" x14ac:dyDescent="0.3">
      <c r="G21" s="10" t="s">
        <v>40</v>
      </c>
      <c r="H21" s="27" t="s">
        <v>56</v>
      </c>
      <c r="I21" s="51">
        <v>5635</v>
      </c>
      <c r="J21" s="52">
        <v>15.6</v>
      </c>
      <c r="K21" s="49">
        <v>304</v>
      </c>
      <c r="L21" s="52">
        <v>1060.5</v>
      </c>
      <c r="M21" s="52">
        <v>0.61675849403122129</v>
      </c>
      <c r="N21" s="52">
        <v>5628.3313609467459</v>
      </c>
      <c r="O21" s="52">
        <v>163.15138092756644</v>
      </c>
      <c r="P21" s="52">
        <v>162.95830237025572</v>
      </c>
      <c r="Q21" s="33">
        <v>56.7</v>
      </c>
      <c r="R21" s="28">
        <v>10</v>
      </c>
    </row>
    <row r="22" spans="1:19" x14ac:dyDescent="0.3">
      <c r="H22" s="25"/>
      <c r="I22" s="175"/>
      <c r="J22" s="35"/>
      <c r="K22" s="34"/>
      <c r="L22" s="35"/>
      <c r="M22" s="56"/>
      <c r="N22" s="176"/>
      <c r="O22" s="56"/>
      <c r="P22" s="56"/>
      <c r="Q22" s="35"/>
      <c r="R22" s="35"/>
    </row>
    <row r="23" spans="1:19" ht="16.2" x14ac:dyDescent="0.3">
      <c r="G23" t="s">
        <v>92</v>
      </c>
    </row>
    <row r="24" spans="1:19" x14ac:dyDescent="0.3">
      <c r="I24" s="24"/>
      <c r="J24" s="24"/>
      <c r="K24" s="24"/>
      <c r="L24" s="24"/>
      <c r="M24" s="24"/>
      <c r="N24" s="24"/>
      <c r="O24" s="138"/>
      <c r="P24" s="138"/>
      <c r="Q24" s="138"/>
      <c r="R24" s="24"/>
      <c r="S24" s="24"/>
    </row>
    <row r="25" spans="1:19" x14ac:dyDescent="0.3">
      <c r="I25" s="24"/>
      <c r="J25" s="24"/>
      <c r="K25" s="24"/>
      <c r="L25" s="24"/>
      <c r="M25" s="24"/>
      <c r="N25" s="24"/>
      <c r="O25" s="138"/>
      <c r="P25" s="138"/>
      <c r="Q25" s="138"/>
      <c r="R25" s="24"/>
      <c r="S25" s="24"/>
    </row>
    <row r="26" spans="1:19" x14ac:dyDescent="0.3">
      <c r="I26" s="137"/>
      <c r="J26" s="24"/>
      <c r="K26" s="24"/>
      <c r="L26" s="24"/>
      <c r="M26" s="24"/>
      <c r="N26" s="138"/>
      <c r="O26" s="139"/>
      <c r="P26" s="138"/>
      <c r="Q26" s="138"/>
      <c r="R26" s="24"/>
      <c r="S26" s="24"/>
    </row>
    <row r="27" spans="1:19" x14ac:dyDescent="0.3">
      <c r="I27" s="137"/>
      <c r="J27" s="24"/>
      <c r="K27" s="24"/>
      <c r="L27" s="24"/>
      <c r="M27" s="24"/>
      <c r="N27" s="138"/>
      <c r="O27" s="139"/>
      <c r="P27" s="138"/>
      <c r="Q27" s="138"/>
      <c r="R27" s="24"/>
      <c r="S27" s="24"/>
    </row>
    <row r="28" spans="1:19" x14ac:dyDescent="0.3">
      <c r="I28" s="137"/>
      <c r="J28" s="178"/>
      <c r="K28" s="24"/>
      <c r="L28" s="24"/>
      <c r="M28" s="24"/>
      <c r="N28" s="138"/>
      <c r="O28" s="139"/>
      <c r="P28" s="138"/>
      <c r="Q28" s="138"/>
      <c r="R28" s="24"/>
      <c r="S28" s="24"/>
    </row>
    <row r="29" spans="1:19" x14ac:dyDescent="0.3">
      <c r="I29" s="137"/>
      <c r="J29" s="24"/>
      <c r="K29" s="24"/>
      <c r="L29" s="24"/>
      <c r="M29" s="24"/>
      <c r="N29" s="138"/>
      <c r="O29" s="139"/>
      <c r="P29" s="138"/>
      <c r="Q29" s="138"/>
      <c r="R29" s="24"/>
      <c r="S29" s="24"/>
    </row>
    <row r="30" spans="1:19" x14ac:dyDescent="0.3">
      <c r="I30" s="137"/>
      <c r="J30" s="24"/>
      <c r="K30" s="24"/>
      <c r="L30" s="24"/>
      <c r="M30" s="24"/>
      <c r="N30" s="138"/>
      <c r="O30" s="139"/>
      <c r="P30" s="138"/>
      <c r="Q30" s="138"/>
      <c r="R30" s="24"/>
      <c r="S30" s="24"/>
    </row>
    <row r="31" spans="1:19" x14ac:dyDescent="0.3">
      <c r="I31" s="137"/>
      <c r="J31" s="24"/>
      <c r="K31" s="24"/>
      <c r="L31" s="24"/>
      <c r="M31" s="24"/>
      <c r="N31" s="138"/>
      <c r="O31" s="139"/>
      <c r="P31" s="138"/>
      <c r="Q31" s="138"/>
      <c r="R31" s="24"/>
      <c r="S31" s="24"/>
    </row>
    <row r="32" spans="1:19" x14ac:dyDescent="0.3">
      <c r="I32" s="137"/>
      <c r="J32" s="24"/>
      <c r="K32" s="24"/>
      <c r="L32" s="24"/>
      <c r="M32" s="24"/>
      <c r="N32" s="138"/>
      <c r="O32" s="139"/>
      <c r="P32" s="138"/>
      <c r="Q32" s="138"/>
      <c r="R32" s="24"/>
      <c r="S32" s="24"/>
    </row>
    <row r="33" spans="9:19" x14ac:dyDescent="0.3">
      <c r="I33" s="179"/>
      <c r="J33" s="25"/>
      <c r="K33" s="24"/>
      <c r="L33" s="24"/>
      <c r="M33" s="24"/>
      <c r="N33" s="180"/>
      <c r="O33" s="181"/>
      <c r="P33" s="180"/>
      <c r="Q33" s="180"/>
      <c r="R33" s="25"/>
      <c r="S33" s="25"/>
    </row>
    <row r="34" spans="9:19" x14ac:dyDescent="0.3">
      <c r="I34" s="137"/>
      <c r="J34" s="24"/>
      <c r="K34" s="24"/>
      <c r="L34" s="24"/>
      <c r="M34" s="24"/>
      <c r="N34" s="138"/>
      <c r="O34" s="139"/>
      <c r="P34" s="138"/>
      <c r="Q34" s="138"/>
      <c r="R34" s="24"/>
      <c r="S34" s="24"/>
    </row>
    <row r="35" spans="9:19" x14ac:dyDescent="0.3">
      <c r="I35" s="137"/>
      <c r="J35" s="24"/>
      <c r="K35" s="24"/>
      <c r="L35" s="24"/>
      <c r="M35" s="24"/>
      <c r="N35" s="138"/>
      <c r="O35" s="139"/>
      <c r="P35" s="138"/>
      <c r="Q35" s="138"/>
      <c r="R35" s="24"/>
      <c r="S35" s="24"/>
    </row>
  </sheetData>
  <mergeCells count="20">
    <mergeCell ref="B17:E17"/>
    <mergeCell ref="B18:E18"/>
    <mergeCell ref="B19:E19"/>
    <mergeCell ref="B20:E20"/>
    <mergeCell ref="B12:E12"/>
    <mergeCell ref="B13:E13"/>
    <mergeCell ref="B14:E14"/>
    <mergeCell ref="B15:E15"/>
    <mergeCell ref="B16:E16"/>
    <mergeCell ref="H10:H11"/>
    <mergeCell ref="G10:G11"/>
    <mergeCell ref="R10:R11"/>
    <mergeCell ref="B4:E4"/>
    <mergeCell ref="B5:E5"/>
    <mergeCell ref="B6:E6"/>
    <mergeCell ref="B7:E7"/>
    <mergeCell ref="B8:E8"/>
    <mergeCell ref="B9:E9"/>
    <mergeCell ref="B10:E10"/>
    <mergeCell ref="B11:E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883F-8801-4D12-9046-17134F48A06B}">
  <dimension ref="A1:V31"/>
  <sheetViews>
    <sheetView workbookViewId="0">
      <selection activeCell="L29" sqref="L29"/>
    </sheetView>
  </sheetViews>
  <sheetFormatPr defaultRowHeight="14.4" x14ac:dyDescent="0.3"/>
  <cols>
    <col min="6" max="6" width="21.109375" customWidth="1"/>
    <col min="11" max="11" width="11.44140625" customWidth="1"/>
    <col min="12" max="12" width="17.5546875" customWidth="1"/>
    <col min="16" max="16" width="9" bestFit="1" customWidth="1"/>
    <col min="17" max="17" width="11.5546875" bestFit="1" customWidth="1"/>
    <col min="18" max="19" width="10.5546875" customWidth="1"/>
    <col min="20" max="20" width="13.6640625" bestFit="1" customWidth="1"/>
    <col min="21" max="21" width="9.5546875" customWidth="1"/>
    <col min="22" max="22" width="9.5546875" bestFit="1" customWidth="1"/>
  </cols>
  <sheetData>
    <row r="1" spans="1:19" x14ac:dyDescent="0.3">
      <c r="A1" s="60" t="s">
        <v>128</v>
      </c>
    </row>
    <row r="2" spans="1:19" x14ac:dyDescent="0.3">
      <c r="A2" s="22" t="s">
        <v>60</v>
      </c>
      <c r="B2" s="214" t="s">
        <v>125</v>
      </c>
      <c r="C2" s="214"/>
      <c r="D2" s="214"/>
      <c r="E2" s="214"/>
    </row>
    <row r="3" spans="1:19" x14ac:dyDescent="0.3">
      <c r="A3" s="22" t="s">
        <v>61</v>
      </c>
      <c r="B3" s="214" t="s">
        <v>62</v>
      </c>
      <c r="C3" s="214"/>
      <c r="D3" s="214"/>
      <c r="E3" s="214"/>
    </row>
    <row r="4" spans="1:19" x14ac:dyDescent="0.3">
      <c r="A4" s="22" t="s">
        <v>63</v>
      </c>
      <c r="B4" s="214" t="s">
        <v>223</v>
      </c>
      <c r="C4" s="214"/>
      <c r="D4" s="214"/>
      <c r="E4" s="214"/>
    </row>
    <row r="5" spans="1:19" x14ac:dyDescent="0.3">
      <c r="A5" s="22" t="s">
        <v>64</v>
      </c>
      <c r="B5" s="214" t="s">
        <v>224</v>
      </c>
      <c r="C5" s="214"/>
      <c r="D5" s="214"/>
      <c r="E5" s="214"/>
    </row>
    <row r="6" spans="1:19" x14ac:dyDescent="0.3">
      <c r="A6" s="22" t="s">
        <v>65</v>
      </c>
      <c r="B6" s="214" t="s">
        <v>135</v>
      </c>
      <c r="C6" s="214"/>
      <c r="D6" s="214"/>
      <c r="E6" s="214"/>
    </row>
    <row r="7" spans="1:19" x14ac:dyDescent="0.3">
      <c r="A7" s="22" t="s">
        <v>66</v>
      </c>
      <c r="B7" s="215">
        <v>34500</v>
      </c>
      <c r="C7" s="215"/>
      <c r="D7" s="215"/>
      <c r="E7" s="215"/>
    </row>
    <row r="8" spans="1:19" x14ac:dyDescent="0.3">
      <c r="A8" s="22" t="s">
        <v>67</v>
      </c>
      <c r="B8" s="215">
        <v>38</v>
      </c>
      <c r="C8" s="215"/>
      <c r="D8" s="215"/>
      <c r="E8" s="215"/>
    </row>
    <row r="9" spans="1:19" x14ac:dyDescent="0.3">
      <c r="A9" s="22" t="s">
        <v>53</v>
      </c>
      <c r="B9" s="214" t="s">
        <v>25</v>
      </c>
      <c r="C9" s="214"/>
      <c r="D9" s="214"/>
      <c r="E9" s="214"/>
    </row>
    <row r="10" spans="1:19" x14ac:dyDescent="0.3">
      <c r="A10" s="22" t="s">
        <v>68</v>
      </c>
      <c r="B10" s="214">
        <v>200</v>
      </c>
      <c r="C10" s="214"/>
      <c r="D10" s="214"/>
      <c r="E10" s="214"/>
    </row>
    <row r="11" spans="1:19" x14ac:dyDescent="0.3">
      <c r="A11" s="22" t="s">
        <v>69</v>
      </c>
      <c r="B11" s="214" t="s">
        <v>51</v>
      </c>
      <c r="C11" s="214"/>
      <c r="D11" s="214"/>
      <c r="E11" s="214"/>
    </row>
    <row r="12" spans="1:19" x14ac:dyDescent="0.3">
      <c r="A12" s="22" t="s">
        <v>70</v>
      </c>
      <c r="B12" s="214"/>
      <c r="C12" s="214"/>
      <c r="D12" s="214"/>
      <c r="E12" s="214"/>
      <c r="I12" s="10"/>
      <c r="J12" s="116"/>
      <c r="K12" s="106"/>
      <c r="L12" s="107"/>
      <c r="M12" s="107"/>
      <c r="N12" s="107"/>
      <c r="O12" s="108"/>
      <c r="P12" s="109"/>
      <c r="Q12" s="108"/>
      <c r="R12" s="108"/>
      <c r="S12" s="107"/>
    </row>
    <row r="13" spans="1:19" x14ac:dyDescent="0.3">
      <c r="A13" s="22" t="s">
        <v>71</v>
      </c>
      <c r="B13" s="22" t="s">
        <v>72</v>
      </c>
      <c r="C13" s="22"/>
      <c r="D13" s="22"/>
      <c r="E13" s="22"/>
    </row>
    <row r="14" spans="1:19" x14ac:dyDescent="0.3">
      <c r="A14" s="22" t="s">
        <v>73</v>
      </c>
      <c r="B14" s="217">
        <v>46104</v>
      </c>
      <c r="C14" s="217"/>
      <c r="D14" s="217"/>
      <c r="E14" s="217"/>
    </row>
    <row r="15" spans="1:19" x14ac:dyDescent="0.3">
      <c r="A15" s="22" t="s">
        <v>74</v>
      </c>
      <c r="B15" s="217">
        <v>46248</v>
      </c>
      <c r="C15" s="217"/>
      <c r="D15" s="217"/>
      <c r="E15" s="217"/>
    </row>
    <row r="16" spans="1:19" x14ac:dyDescent="0.3">
      <c r="A16" s="22" t="s">
        <v>75</v>
      </c>
      <c r="B16" s="214" t="s">
        <v>127</v>
      </c>
      <c r="C16" s="214"/>
      <c r="D16" s="214"/>
      <c r="E16" s="214"/>
    </row>
    <row r="17" spans="11:22" ht="14.4" customHeight="1" x14ac:dyDescent="0.3">
      <c r="K17" s="240" t="s">
        <v>33</v>
      </c>
      <c r="L17" s="239" t="s">
        <v>91</v>
      </c>
      <c r="M17" s="73" t="s">
        <v>77</v>
      </c>
      <c r="N17" s="73" t="s">
        <v>78</v>
      </c>
      <c r="O17" s="73" t="s">
        <v>79</v>
      </c>
      <c r="P17" s="73" t="s">
        <v>80</v>
      </c>
      <c r="Q17" s="74" t="s">
        <v>81</v>
      </c>
      <c r="R17" s="83" t="s">
        <v>82</v>
      </c>
      <c r="S17" s="77" t="s">
        <v>93</v>
      </c>
      <c r="T17" s="77" t="s">
        <v>83</v>
      </c>
      <c r="U17" s="73" t="s">
        <v>84</v>
      </c>
      <c r="V17" s="244" t="s">
        <v>133</v>
      </c>
    </row>
    <row r="18" spans="11:22" x14ac:dyDescent="0.3">
      <c r="K18" s="240"/>
      <c r="L18" s="245"/>
      <c r="M18" s="76" t="s">
        <v>85</v>
      </c>
      <c r="N18" s="76" t="s">
        <v>86</v>
      </c>
      <c r="O18" s="76" t="s">
        <v>87</v>
      </c>
      <c r="P18" s="76" t="s">
        <v>88</v>
      </c>
      <c r="Q18" s="76" t="s">
        <v>89</v>
      </c>
      <c r="R18" s="78" t="s">
        <v>85</v>
      </c>
      <c r="S18" s="78" t="s">
        <v>94</v>
      </c>
      <c r="T18" s="78" t="s">
        <v>90</v>
      </c>
      <c r="U18" s="76" t="s">
        <v>85</v>
      </c>
      <c r="V18" s="244"/>
    </row>
    <row r="19" spans="11:22" x14ac:dyDescent="0.3">
      <c r="K19" s="10" t="s">
        <v>34</v>
      </c>
      <c r="L19" s="111" t="s">
        <v>11</v>
      </c>
      <c r="M19" s="110">
        <v>6356</v>
      </c>
      <c r="N19" s="111">
        <v>14.1</v>
      </c>
      <c r="O19" s="107">
        <v>228</v>
      </c>
      <c r="P19" s="111">
        <v>1115</v>
      </c>
      <c r="Q19" s="112">
        <f>+(O19/12*P19)/43560</f>
        <v>0.48634067952249771</v>
      </c>
      <c r="R19" s="113">
        <f>+M19*(100-N19)/84.5</f>
        <v>6461.3065088757403</v>
      </c>
      <c r="S19" s="112">
        <f>+(M19/Q19/56)</f>
        <v>233.37550153410433</v>
      </c>
      <c r="T19" s="112">
        <f>+R19/Q19/56</f>
        <v>237.2420778908824</v>
      </c>
      <c r="U19" s="111">
        <v>59.6</v>
      </c>
      <c r="V19" s="10">
        <v>1</v>
      </c>
    </row>
    <row r="20" spans="11:22" x14ac:dyDescent="0.3">
      <c r="K20" s="10" t="s">
        <v>40</v>
      </c>
      <c r="L20" s="116" t="s">
        <v>269</v>
      </c>
      <c r="M20" s="110">
        <v>6158</v>
      </c>
      <c r="N20" s="111">
        <v>14</v>
      </c>
      <c r="O20" s="107">
        <v>228</v>
      </c>
      <c r="P20" s="111">
        <v>1115</v>
      </c>
      <c r="Q20" s="112">
        <f>+(O20/12*P20)/43560</f>
        <v>0.48634067952249771</v>
      </c>
      <c r="R20" s="113">
        <f>+M20*(100-N20)/84.5</f>
        <v>6267.3136094674555</v>
      </c>
      <c r="S20" s="112">
        <f>+(M20/Q20/56)</f>
        <v>226.1054654573654</v>
      </c>
      <c r="T20" s="112">
        <f>+R20/Q20/56</f>
        <v>230.11917194477425</v>
      </c>
      <c r="U20" s="111">
        <v>58.4</v>
      </c>
      <c r="V20" s="10">
        <v>2</v>
      </c>
    </row>
    <row r="21" spans="11:22" x14ac:dyDescent="0.3">
      <c r="K21" s="10" t="s">
        <v>173</v>
      </c>
      <c r="L21" s="111" t="s">
        <v>54</v>
      </c>
      <c r="M21" s="110">
        <v>5970</v>
      </c>
      <c r="N21" s="111">
        <v>14</v>
      </c>
      <c r="O21" s="107">
        <v>228</v>
      </c>
      <c r="P21" s="111">
        <v>1115</v>
      </c>
      <c r="Q21" s="112">
        <f>+(O21/12*P21)/43560</f>
        <v>0.48634067952249771</v>
      </c>
      <c r="R21" s="113">
        <f>+M21*(100-N21)/84.5</f>
        <v>6075.9763313609465</v>
      </c>
      <c r="S21" s="112">
        <f>+(M21/Q21/56)</f>
        <v>219.20260291985571</v>
      </c>
      <c r="T21" s="112">
        <f>+R21/Q21/56</f>
        <v>223.09377338588862</v>
      </c>
      <c r="U21" s="111">
        <v>61.2</v>
      </c>
      <c r="V21" s="10">
        <v>3</v>
      </c>
    </row>
    <row r="22" spans="11:22" x14ac:dyDescent="0.3">
      <c r="K22" s="10" t="s">
        <v>40</v>
      </c>
      <c r="L22" s="116" t="s">
        <v>270</v>
      </c>
      <c r="M22" s="106">
        <v>5776</v>
      </c>
      <c r="N22" s="107">
        <v>13.2</v>
      </c>
      <c r="O22" s="107">
        <v>228</v>
      </c>
      <c r="P22" s="107">
        <v>1115</v>
      </c>
      <c r="Q22" s="108">
        <f t="shared" ref="Q22" si="0">+(O22/12*P22)/43560</f>
        <v>0.48634067952249771</v>
      </c>
      <c r="R22" s="109">
        <f t="shared" ref="R22" si="1">+M22*(100-N22)/84.5</f>
        <v>5933.2165680473372</v>
      </c>
      <c r="S22" s="108">
        <f t="shared" ref="S22" si="2">+(M22/Q22/56)</f>
        <v>212.07943625880847</v>
      </c>
      <c r="T22" s="108">
        <f t="shared" ref="T22" si="3">+R22/Q22/56</f>
        <v>217.85201263034998</v>
      </c>
      <c r="U22" s="107">
        <v>61.6</v>
      </c>
      <c r="V22" s="10">
        <v>4</v>
      </c>
    </row>
    <row r="23" spans="11:22" x14ac:dyDescent="0.3">
      <c r="K23" s="10" t="s">
        <v>173</v>
      </c>
      <c r="L23" s="111" t="s">
        <v>188</v>
      </c>
      <c r="M23" s="110">
        <v>5642</v>
      </c>
      <c r="N23" s="111">
        <v>13.5</v>
      </c>
      <c r="O23" s="107">
        <v>228</v>
      </c>
      <c r="P23" s="111">
        <v>1115</v>
      </c>
      <c r="Q23" s="112">
        <f>+(O23/12*P23)/43560</f>
        <v>0.48634067952249771</v>
      </c>
      <c r="R23" s="113">
        <f>+M23*(100-N23)/84.5</f>
        <v>5775.5384615384619</v>
      </c>
      <c r="S23" s="112">
        <f>+(M23/Q23/56)</f>
        <v>207.15931083313666</v>
      </c>
      <c r="T23" s="112">
        <f>+R23/Q23/56</f>
        <v>212.06248978776713</v>
      </c>
      <c r="U23" s="116">
        <v>60.4</v>
      </c>
      <c r="V23" s="10">
        <v>5</v>
      </c>
    </row>
    <row r="24" spans="11:22" x14ac:dyDescent="0.3">
      <c r="K24" s="10" t="s">
        <v>50</v>
      </c>
      <c r="L24" s="111" t="s">
        <v>55</v>
      </c>
      <c r="M24" s="110">
        <v>5264</v>
      </c>
      <c r="N24" s="111">
        <v>13.1</v>
      </c>
      <c r="O24" s="107">
        <v>228</v>
      </c>
      <c r="P24" s="111">
        <v>1115</v>
      </c>
      <c r="Q24" s="112">
        <f>+(O24/12*P24)/43560</f>
        <v>0.48634067952249771</v>
      </c>
      <c r="R24" s="113">
        <f>+M24*(100-N24)/84.5</f>
        <v>5413.5100591715982</v>
      </c>
      <c r="S24" s="112">
        <f>+(M24/Q24/56)</f>
        <v>193.2801510502714</v>
      </c>
      <c r="T24" s="112">
        <f>+R24/Q24/56</f>
        <v>198.76976480791228</v>
      </c>
      <c r="U24" s="111">
        <v>58.8</v>
      </c>
      <c r="V24" s="10">
        <v>6</v>
      </c>
    </row>
    <row r="25" spans="11:22" x14ac:dyDescent="0.3">
      <c r="K25" s="10" t="s">
        <v>34</v>
      </c>
      <c r="L25" s="116" t="s">
        <v>157</v>
      </c>
      <c r="M25" s="115">
        <v>5170</v>
      </c>
      <c r="N25" s="116">
        <v>13.2</v>
      </c>
      <c r="O25" s="107">
        <v>228</v>
      </c>
      <c r="P25" s="111">
        <v>1115</v>
      </c>
      <c r="Q25" s="117">
        <f>+(O25/12*P25)/43560</f>
        <v>0.48634067952249771</v>
      </c>
      <c r="R25" s="118">
        <f>+M25*(100-N25)/84.5</f>
        <v>5310.7218934911243</v>
      </c>
      <c r="S25" s="117">
        <f>+(M25/Q25/56)</f>
        <v>189.82871978151658</v>
      </c>
      <c r="T25" s="117">
        <f>+R25/Q25/56</f>
        <v>194.99565534953419</v>
      </c>
      <c r="U25" s="111">
        <v>59.8</v>
      </c>
      <c r="V25" s="10">
        <v>7</v>
      </c>
    </row>
    <row r="26" spans="11:22" x14ac:dyDescent="0.3">
      <c r="K26" s="183" t="s">
        <v>37</v>
      </c>
      <c r="L26" s="177" t="s">
        <v>271</v>
      </c>
      <c r="M26" s="110">
        <v>4834</v>
      </c>
      <c r="N26" s="111">
        <v>13.7</v>
      </c>
      <c r="O26" s="107">
        <v>228</v>
      </c>
      <c r="P26" s="111">
        <v>1115</v>
      </c>
      <c r="Q26" s="112">
        <f>+(O26/12*P26)/43560</f>
        <v>0.48634067952249771</v>
      </c>
      <c r="R26" s="113">
        <f>+M26*(100-N26)/84.5</f>
        <v>4936.9727810650893</v>
      </c>
      <c r="S26" s="112">
        <f>+(M26/Q26/56)</f>
        <v>177.49168886341414</v>
      </c>
      <c r="T26" s="112">
        <f>+R26/Q26/56</f>
        <v>181.27257691020878</v>
      </c>
      <c r="U26" s="111">
        <v>59.5</v>
      </c>
      <c r="V26" s="183">
        <v>8</v>
      </c>
    </row>
    <row r="27" spans="11:22" x14ac:dyDescent="0.3">
      <c r="K27" s="2" t="s">
        <v>50</v>
      </c>
      <c r="L27" s="116" t="s">
        <v>187</v>
      </c>
      <c r="M27" s="110">
        <v>3828</v>
      </c>
      <c r="N27" s="114">
        <v>13.4</v>
      </c>
      <c r="O27" s="107">
        <v>228</v>
      </c>
      <c r="P27" s="111">
        <v>1115</v>
      </c>
      <c r="Q27" s="112">
        <f>+(O27/12*P27)/43560</f>
        <v>0.48634067952249771</v>
      </c>
      <c r="R27" s="113">
        <f>+M27*(100-N27)/84.5</f>
        <v>3923.1337278106507</v>
      </c>
      <c r="S27" s="112">
        <f>+(M27/Q27/56)</f>
        <v>140.55403081695269</v>
      </c>
      <c r="T27" s="112">
        <f>+R27/Q27/56</f>
        <v>144.04708957098347</v>
      </c>
      <c r="U27" s="111">
        <v>59.4</v>
      </c>
      <c r="V27" s="2">
        <v>9</v>
      </c>
    </row>
    <row r="28" spans="11:22" x14ac:dyDescent="0.3">
      <c r="K28" s="55"/>
      <c r="L28" s="34"/>
      <c r="M28" s="55"/>
      <c r="N28" s="55"/>
      <c r="O28" s="55"/>
      <c r="P28" s="55"/>
      <c r="Q28" s="103"/>
      <c r="R28" s="103"/>
      <c r="S28" s="103"/>
      <c r="T28" s="103"/>
      <c r="U28" s="55"/>
      <c r="V28" s="55"/>
    </row>
    <row r="29" spans="11:22" x14ac:dyDescent="0.3">
      <c r="K29" s="55"/>
      <c r="L29" s="34"/>
      <c r="M29" s="55"/>
      <c r="N29" s="55"/>
      <c r="O29" s="55"/>
      <c r="P29" s="55"/>
      <c r="Q29" s="103"/>
      <c r="R29" s="103"/>
      <c r="S29" s="103"/>
      <c r="T29" s="103"/>
      <c r="U29" s="55"/>
      <c r="V29" s="55"/>
    </row>
    <row r="30" spans="11:22" x14ac:dyDescent="0.3">
      <c r="K30" s="55"/>
      <c r="L30" s="34"/>
      <c r="M30" s="55"/>
      <c r="N30" s="55"/>
      <c r="O30" s="55"/>
      <c r="P30" s="55"/>
      <c r="Q30" s="103"/>
      <c r="R30" s="103"/>
      <c r="S30" s="103"/>
      <c r="T30" s="103"/>
      <c r="U30" s="55"/>
      <c r="V30" s="55"/>
    </row>
    <row r="31" spans="11:22" ht="16.2" x14ac:dyDescent="0.3">
      <c r="K31" t="s">
        <v>92</v>
      </c>
    </row>
  </sheetData>
  <sortState xmlns:xlrd2="http://schemas.microsoft.com/office/spreadsheetml/2017/richdata2" ref="K19:U28">
    <sortCondition descending="1" ref="T19:T28"/>
  </sortState>
  <mergeCells count="17">
    <mergeCell ref="B7:E7"/>
    <mergeCell ref="B8:E8"/>
    <mergeCell ref="B9:E9"/>
    <mergeCell ref="B10:E10"/>
    <mergeCell ref="B11:E11"/>
    <mergeCell ref="B2:E2"/>
    <mergeCell ref="B3:E3"/>
    <mergeCell ref="B4:E4"/>
    <mergeCell ref="B5:E5"/>
    <mergeCell ref="B6:E6"/>
    <mergeCell ref="B12:E12"/>
    <mergeCell ref="B14:E14"/>
    <mergeCell ref="B15:E15"/>
    <mergeCell ref="B16:E16"/>
    <mergeCell ref="V17:V18"/>
    <mergeCell ref="K17:K18"/>
    <mergeCell ref="L17:L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5D93-87FC-41A4-A675-88AEFF1C9E51}">
  <dimension ref="A1:Q29"/>
  <sheetViews>
    <sheetView topLeftCell="A10" workbookViewId="0">
      <selection activeCell="Q20" sqref="Q20"/>
    </sheetView>
  </sheetViews>
  <sheetFormatPr defaultRowHeight="14.4" x14ac:dyDescent="0.3"/>
  <cols>
    <col min="1" max="1" width="21.6640625" customWidth="1"/>
    <col min="7" max="7" width="12.5546875" customWidth="1"/>
    <col min="8" max="8" width="18.6640625" customWidth="1"/>
    <col min="13" max="13" width="9" bestFit="1" customWidth="1"/>
    <col min="14" max="14" width="10.5546875" bestFit="1" customWidth="1"/>
    <col min="15" max="16" width="9.5546875" bestFit="1" customWidth="1"/>
  </cols>
  <sheetData>
    <row r="1" spans="1:5" x14ac:dyDescent="0.3">
      <c r="A1" s="9" t="s">
        <v>249</v>
      </c>
    </row>
    <row r="2" spans="1:5" x14ac:dyDescent="0.3">
      <c r="A2" s="22" t="s">
        <v>124</v>
      </c>
      <c r="B2" s="214" t="s">
        <v>259</v>
      </c>
      <c r="C2" s="214"/>
      <c r="D2" s="214"/>
      <c r="E2" s="214"/>
    </row>
    <row r="3" spans="1:5" x14ac:dyDescent="0.3">
      <c r="A3" s="22" t="s">
        <v>60</v>
      </c>
      <c r="B3" s="214" t="s">
        <v>260</v>
      </c>
      <c r="C3" s="214"/>
      <c r="D3" s="214"/>
      <c r="E3" s="214"/>
    </row>
    <row r="4" spans="1:5" x14ac:dyDescent="0.3">
      <c r="A4" s="22" t="s">
        <v>61</v>
      </c>
      <c r="B4" s="214" t="s">
        <v>111</v>
      </c>
      <c r="C4" s="214"/>
      <c r="D4" s="214"/>
      <c r="E4" s="214"/>
    </row>
    <row r="5" spans="1:5" x14ac:dyDescent="0.3">
      <c r="A5" s="22" t="s">
        <v>63</v>
      </c>
      <c r="B5" s="214" t="s">
        <v>261</v>
      </c>
      <c r="C5" s="214"/>
      <c r="D5" s="214"/>
      <c r="E5" s="214"/>
    </row>
    <row r="6" spans="1:5" x14ac:dyDescent="0.3">
      <c r="A6" s="22" t="s">
        <v>64</v>
      </c>
      <c r="B6" s="214" t="s">
        <v>262</v>
      </c>
      <c r="C6" s="214"/>
      <c r="D6" s="214"/>
      <c r="E6" s="214"/>
    </row>
    <row r="7" spans="1:5" x14ac:dyDescent="0.3">
      <c r="A7" s="22" t="s">
        <v>65</v>
      </c>
      <c r="B7" s="214" t="s">
        <v>29</v>
      </c>
      <c r="C7" s="214"/>
      <c r="D7" s="214"/>
      <c r="E7" s="214"/>
    </row>
    <row r="8" spans="1:5" x14ac:dyDescent="0.3">
      <c r="A8" s="22" t="s">
        <v>66</v>
      </c>
      <c r="B8" s="215">
        <v>34000</v>
      </c>
      <c r="C8" s="215"/>
      <c r="D8" s="215"/>
      <c r="E8" s="215"/>
    </row>
    <row r="9" spans="1:5" x14ac:dyDescent="0.3">
      <c r="A9" s="22" t="s">
        <v>67</v>
      </c>
      <c r="B9" s="215">
        <v>30</v>
      </c>
      <c r="C9" s="215"/>
      <c r="D9" s="215"/>
      <c r="E9" s="215"/>
    </row>
    <row r="10" spans="1:5" x14ac:dyDescent="0.3">
      <c r="A10" s="22" t="s">
        <v>53</v>
      </c>
      <c r="B10" s="214" t="s">
        <v>263</v>
      </c>
      <c r="C10" s="214"/>
      <c r="D10" s="214"/>
      <c r="E10" s="214"/>
    </row>
    <row r="11" spans="1:5" x14ac:dyDescent="0.3">
      <c r="A11" s="22" t="s">
        <v>68</v>
      </c>
      <c r="B11" s="214">
        <v>260</v>
      </c>
      <c r="C11" s="214"/>
      <c r="D11" s="214"/>
      <c r="E11" s="214"/>
    </row>
    <row r="12" spans="1:5" x14ac:dyDescent="0.3">
      <c r="A12" s="22" t="s">
        <v>69</v>
      </c>
      <c r="B12" s="214" t="s">
        <v>101</v>
      </c>
      <c r="C12" s="214"/>
      <c r="D12" s="214"/>
      <c r="E12" s="214"/>
    </row>
    <row r="13" spans="1:5" x14ac:dyDescent="0.3">
      <c r="A13" s="22" t="s">
        <v>70</v>
      </c>
      <c r="B13" s="214" t="s">
        <v>102</v>
      </c>
      <c r="C13" s="214"/>
      <c r="D13" s="214"/>
      <c r="E13" s="214"/>
    </row>
    <row r="14" spans="1:5" x14ac:dyDescent="0.3">
      <c r="A14" s="22" t="s">
        <v>71</v>
      </c>
      <c r="B14" s="22" t="s">
        <v>264</v>
      </c>
      <c r="C14" s="22"/>
      <c r="D14" s="22"/>
      <c r="E14" s="22"/>
    </row>
    <row r="15" spans="1:5" x14ac:dyDescent="0.3">
      <c r="A15" s="22" t="s">
        <v>73</v>
      </c>
      <c r="B15" s="217">
        <v>46101</v>
      </c>
      <c r="C15" s="217"/>
      <c r="D15" s="217"/>
      <c r="E15" s="217"/>
    </row>
    <row r="16" spans="1:5" x14ac:dyDescent="0.3">
      <c r="A16" s="22" t="s">
        <v>74</v>
      </c>
      <c r="B16" s="217">
        <v>46251</v>
      </c>
      <c r="C16" s="217"/>
      <c r="D16" s="217"/>
      <c r="E16" s="217"/>
    </row>
    <row r="17" spans="1:17" x14ac:dyDescent="0.3">
      <c r="A17" s="22" t="s">
        <v>75</v>
      </c>
      <c r="B17" s="214" t="s">
        <v>265</v>
      </c>
      <c r="C17" s="214"/>
      <c r="D17" s="214"/>
      <c r="E17" s="214"/>
      <c r="G17" s="247" t="s">
        <v>33</v>
      </c>
      <c r="H17" s="248" t="s">
        <v>91</v>
      </c>
      <c r="I17" s="69" t="s">
        <v>77</v>
      </c>
      <c r="J17" s="69" t="s">
        <v>78</v>
      </c>
      <c r="K17" s="69" t="s">
        <v>79</v>
      </c>
      <c r="L17" s="69" t="s">
        <v>80</v>
      </c>
      <c r="M17" s="71" t="s">
        <v>81</v>
      </c>
      <c r="N17" s="84" t="s">
        <v>82</v>
      </c>
      <c r="O17" s="85" t="s">
        <v>93</v>
      </c>
      <c r="P17" s="84" t="s">
        <v>83</v>
      </c>
      <c r="Q17" s="246" t="s">
        <v>132</v>
      </c>
    </row>
    <row r="18" spans="1:17" x14ac:dyDescent="0.3">
      <c r="G18" s="247"/>
      <c r="H18" s="248"/>
      <c r="I18" s="70" t="s">
        <v>85</v>
      </c>
      <c r="J18" s="70" t="s">
        <v>86</v>
      </c>
      <c r="K18" s="70" t="s">
        <v>87</v>
      </c>
      <c r="L18" s="70" t="s">
        <v>88</v>
      </c>
      <c r="M18" s="70" t="s">
        <v>89</v>
      </c>
      <c r="N18" s="81" t="s">
        <v>85</v>
      </c>
      <c r="O18" s="81" t="s">
        <v>94</v>
      </c>
      <c r="P18" s="81" t="s">
        <v>90</v>
      </c>
      <c r="Q18" s="246"/>
    </row>
    <row r="19" spans="1:17" x14ac:dyDescent="0.3">
      <c r="G19" s="10"/>
      <c r="H19" s="10"/>
      <c r="I19" s="10"/>
      <c r="J19" s="10"/>
      <c r="K19" s="10"/>
      <c r="L19" s="10"/>
      <c r="M19" s="8"/>
      <c r="N19" s="8"/>
      <c r="O19" s="8"/>
      <c r="P19" s="8"/>
      <c r="Q19" s="10"/>
    </row>
    <row r="20" spans="1:17" x14ac:dyDescent="0.3">
      <c r="G20" s="10" t="s">
        <v>50</v>
      </c>
      <c r="H20" s="111" t="s">
        <v>187</v>
      </c>
      <c r="I20" s="110">
        <v>6895</v>
      </c>
      <c r="J20" s="111">
        <v>11.6</v>
      </c>
      <c r="K20" s="111">
        <v>240</v>
      </c>
      <c r="L20" s="111">
        <v>1215</v>
      </c>
      <c r="M20" s="112">
        <f t="shared" ref="M20" si="0">+(K20/12*L20)/43560</f>
        <v>0.55785123966942152</v>
      </c>
      <c r="N20" s="113">
        <f t="shared" ref="N20" si="1">+I20*(100-J20)/84.5</f>
        <v>7213.2307692307695</v>
      </c>
      <c r="O20" s="112">
        <f t="shared" ref="O20" si="2">+(I20/M20/56)</f>
        <v>220.71296296296296</v>
      </c>
      <c r="P20" s="112">
        <f t="shared" ref="P20" si="3">+N20/M20/56</f>
        <v>230.89971509971511</v>
      </c>
      <c r="Q20" s="10">
        <v>2</v>
      </c>
    </row>
    <row r="21" spans="1:17" x14ac:dyDescent="0.3">
      <c r="G21" s="10" t="s">
        <v>34</v>
      </c>
      <c r="H21" s="111" t="s">
        <v>11</v>
      </c>
      <c r="I21" s="110">
        <v>7456</v>
      </c>
      <c r="J21" s="111">
        <v>12.9</v>
      </c>
      <c r="K21" s="107">
        <v>240</v>
      </c>
      <c r="L21" s="111">
        <v>1215</v>
      </c>
      <c r="M21" s="112">
        <f t="shared" ref="M21:M27" si="4">+(K21/12*L21)/43560</f>
        <v>0.55785123966942152</v>
      </c>
      <c r="N21" s="113">
        <f t="shared" ref="N21:N27" si="5">+I21*(100-J21)/84.5</f>
        <v>7685.415384615384</v>
      </c>
      <c r="O21" s="112">
        <f t="shared" ref="O21:O27" si="6">+(I21/M21/56)</f>
        <v>238.67089947089946</v>
      </c>
      <c r="P21" s="112">
        <f t="shared" ref="P21:P27" si="7">+N21/M21/56</f>
        <v>246.01461945461941</v>
      </c>
      <c r="Q21" s="10">
        <v>1</v>
      </c>
    </row>
    <row r="22" spans="1:17" x14ac:dyDescent="0.3">
      <c r="G22" s="10" t="s">
        <v>37</v>
      </c>
      <c r="H22" s="111" t="s">
        <v>189</v>
      </c>
      <c r="I22" s="110">
        <v>7104</v>
      </c>
      <c r="J22" s="111">
        <v>12.9</v>
      </c>
      <c r="K22" s="111">
        <v>240</v>
      </c>
      <c r="L22" s="111">
        <v>1215</v>
      </c>
      <c r="M22" s="112">
        <f t="shared" si="4"/>
        <v>0.55785123966942152</v>
      </c>
      <c r="N22" s="113">
        <f t="shared" si="5"/>
        <v>7322.5846153846142</v>
      </c>
      <c r="O22" s="112">
        <f t="shared" si="6"/>
        <v>227.40317460317459</v>
      </c>
      <c r="P22" s="112">
        <f t="shared" si="7"/>
        <v>234.40019536019531</v>
      </c>
      <c r="Q22" s="10">
        <v>3</v>
      </c>
    </row>
    <row r="23" spans="1:17" x14ac:dyDescent="0.3">
      <c r="G23" s="10" t="s">
        <v>258</v>
      </c>
      <c r="H23" s="116" t="s">
        <v>54</v>
      </c>
      <c r="I23" s="110">
        <v>7039</v>
      </c>
      <c r="J23" s="111">
        <v>12.3</v>
      </c>
      <c r="K23" s="107">
        <v>240</v>
      </c>
      <c r="L23" s="111">
        <v>1215</v>
      </c>
      <c r="M23" s="112">
        <f t="shared" si="4"/>
        <v>0.55785123966942152</v>
      </c>
      <c r="N23" s="113">
        <f t="shared" si="5"/>
        <v>7305.5656804733735</v>
      </c>
      <c r="O23" s="112">
        <f t="shared" si="6"/>
        <v>225.32248677248677</v>
      </c>
      <c r="P23" s="112">
        <f t="shared" si="7"/>
        <v>233.85540934848629</v>
      </c>
      <c r="Q23" s="10">
        <v>4</v>
      </c>
    </row>
    <row r="24" spans="1:17" x14ac:dyDescent="0.3">
      <c r="G24" s="10" t="s">
        <v>37</v>
      </c>
      <c r="H24" s="111" t="s">
        <v>190</v>
      </c>
      <c r="I24" s="110">
        <v>6963</v>
      </c>
      <c r="J24" s="111">
        <v>11.5</v>
      </c>
      <c r="K24" s="111">
        <v>240</v>
      </c>
      <c r="L24" s="111">
        <v>1215</v>
      </c>
      <c r="M24" s="112">
        <f t="shared" si="4"/>
        <v>0.55785123966942152</v>
      </c>
      <c r="N24" s="113">
        <f t="shared" si="5"/>
        <v>7292.6094674556216</v>
      </c>
      <c r="O24" s="112">
        <f t="shared" si="6"/>
        <v>222.88968253968252</v>
      </c>
      <c r="P24" s="112">
        <f t="shared" si="7"/>
        <v>233.44067342913496</v>
      </c>
      <c r="Q24" s="10">
        <v>5</v>
      </c>
    </row>
    <row r="25" spans="1:17" x14ac:dyDescent="0.3">
      <c r="G25" s="10" t="s">
        <v>173</v>
      </c>
      <c r="H25" s="116" t="s">
        <v>188</v>
      </c>
      <c r="I25" s="115">
        <v>6670</v>
      </c>
      <c r="J25" s="116">
        <v>12.6</v>
      </c>
      <c r="K25" s="107">
        <v>240</v>
      </c>
      <c r="L25" s="116">
        <v>1215</v>
      </c>
      <c r="M25" s="117">
        <f t="shared" si="4"/>
        <v>0.55785123966942152</v>
      </c>
      <c r="N25" s="118">
        <f t="shared" si="5"/>
        <v>6898.9112426035499</v>
      </c>
      <c r="O25" s="117">
        <f t="shared" si="6"/>
        <v>213.510582010582</v>
      </c>
      <c r="P25" s="117">
        <f t="shared" si="7"/>
        <v>220.83816411508718</v>
      </c>
      <c r="Q25" s="10">
        <v>6</v>
      </c>
    </row>
    <row r="26" spans="1:17" x14ac:dyDescent="0.3">
      <c r="G26" s="10" t="s">
        <v>50</v>
      </c>
      <c r="H26" s="116" t="s">
        <v>55</v>
      </c>
      <c r="I26" s="110">
        <v>6412</v>
      </c>
      <c r="J26" s="114">
        <v>11.2</v>
      </c>
      <c r="K26" s="111">
        <v>240</v>
      </c>
      <c r="L26" s="111">
        <v>1215</v>
      </c>
      <c r="M26" s="112">
        <f t="shared" si="4"/>
        <v>0.55785123966942152</v>
      </c>
      <c r="N26" s="113">
        <f t="shared" si="5"/>
        <v>6738.291124260355</v>
      </c>
      <c r="O26" s="112">
        <f t="shared" si="6"/>
        <v>205.25185185185182</v>
      </c>
      <c r="P26" s="112">
        <f t="shared" si="7"/>
        <v>215.69662064431296</v>
      </c>
      <c r="Q26" s="10">
        <v>7</v>
      </c>
    </row>
    <row r="27" spans="1:17" x14ac:dyDescent="0.3">
      <c r="G27" s="10" t="s">
        <v>34</v>
      </c>
      <c r="H27" s="111" t="s">
        <v>157</v>
      </c>
      <c r="I27" s="110">
        <v>6370</v>
      </c>
      <c r="J27" s="111">
        <v>11.9</v>
      </c>
      <c r="K27" s="107">
        <v>240</v>
      </c>
      <c r="L27" s="111">
        <v>1215</v>
      </c>
      <c r="M27" s="112">
        <f t="shared" si="4"/>
        <v>0.55785123966942152</v>
      </c>
      <c r="N27" s="113">
        <f t="shared" si="5"/>
        <v>6641.3846153846152</v>
      </c>
      <c r="O27" s="112">
        <f t="shared" si="6"/>
        <v>203.90740740740739</v>
      </c>
      <c r="P27" s="112">
        <f t="shared" si="7"/>
        <v>212.59458689458688</v>
      </c>
      <c r="Q27" s="10">
        <v>8</v>
      </c>
    </row>
    <row r="28" spans="1:17" x14ac:dyDescent="0.3">
      <c r="G28" s="10"/>
      <c r="H28" s="10"/>
      <c r="I28" s="10"/>
      <c r="J28" s="10"/>
      <c r="K28" s="10"/>
      <c r="L28" s="10"/>
      <c r="M28" s="8"/>
      <c r="N28" s="8"/>
      <c r="O28" s="8"/>
      <c r="P28" s="8"/>
      <c r="Q28" s="10"/>
    </row>
    <row r="29" spans="1:17" ht="16.2" x14ac:dyDescent="0.3">
      <c r="G29" t="s">
        <v>92</v>
      </c>
    </row>
  </sheetData>
  <sortState xmlns:xlrd2="http://schemas.microsoft.com/office/spreadsheetml/2017/richdata2" ref="G21:P27">
    <sortCondition descending="1" ref="P20:P27"/>
  </sortState>
  <mergeCells count="18">
    <mergeCell ref="B7:E7"/>
    <mergeCell ref="B2:E2"/>
    <mergeCell ref="B3:E3"/>
    <mergeCell ref="B4:E4"/>
    <mergeCell ref="B5:E5"/>
    <mergeCell ref="B6:E6"/>
    <mergeCell ref="Q17:Q18"/>
    <mergeCell ref="B8:E8"/>
    <mergeCell ref="B9:E9"/>
    <mergeCell ref="B11:E11"/>
    <mergeCell ref="B12:E12"/>
    <mergeCell ref="B13:E13"/>
    <mergeCell ref="G17:G18"/>
    <mergeCell ref="B10:E10"/>
    <mergeCell ref="B15:E15"/>
    <mergeCell ref="B16:E16"/>
    <mergeCell ref="B17:E17"/>
    <mergeCell ref="H17:H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8A01-3B0A-473A-A66A-5A6EB800C242}">
  <dimension ref="A1:P31"/>
  <sheetViews>
    <sheetView workbookViewId="0">
      <selection activeCell="P22" sqref="P22"/>
    </sheetView>
  </sheetViews>
  <sheetFormatPr defaultRowHeight="14.4" x14ac:dyDescent="0.3"/>
  <cols>
    <col min="6" max="6" width="11" bestFit="1" customWidth="1"/>
    <col min="7" max="7" width="16.33203125" bestFit="1" customWidth="1"/>
  </cols>
  <sheetData>
    <row r="1" spans="1:1" x14ac:dyDescent="0.3">
      <c r="A1" s="9" t="s">
        <v>241</v>
      </c>
    </row>
    <row r="2" spans="1:1" x14ac:dyDescent="0.3">
      <c r="A2" s="61" t="s">
        <v>225</v>
      </c>
    </row>
    <row r="3" spans="1:1" x14ac:dyDescent="0.3">
      <c r="A3" s="61" t="s">
        <v>226</v>
      </c>
    </row>
    <row r="4" spans="1:1" x14ac:dyDescent="0.3">
      <c r="A4" s="61" t="s">
        <v>227</v>
      </c>
    </row>
    <row r="5" spans="1:1" x14ac:dyDescent="0.3">
      <c r="A5" s="61" t="s">
        <v>228</v>
      </c>
    </row>
    <row r="6" spans="1:1" x14ac:dyDescent="0.3">
      <c r="A6" s="61" t="s">
        <v>64</v>
      </c>
    </row>
    <row r="7" spans="1:1" x14ac:dyDescent="0.3">
      <c r="A7" s="61" t="s">
        <v>229</v>
      </c>
    </row>
    <row r="8" spans="1:1" x14ac:dyDescent="0.3">
      <c r="A8" s="61" t="s">
        <v>66</v>
      </c>
    </row>
    <row r="9" spans="1:1" x14ac:dyDescent="0.3">
      <c r="A9" s="61" t="s">
        <v>230</v>
      </c>
    </row>
    <row r="10" spans="1:1" x14ac:dyDescent="0.3">
      <c r="A10" s="61" t="s">
        <v>231</v>
      </c>
    </row>
    <row r="11" spans="1:1" x14ac:dyDescent="0.3">
      <c r="A11" s="61" t="s">
        <v>68</v>
      </c>
    </row>
    <row r="12" spans="1:1" x14ac:dyDescent="0.3">
      <c r="A12" s="61" t="s">
        <v>232</v>
      </c>
    </row>
    <row r="13" spans="1:1" x14ac:dyDescent="0.3">
      <c r="A13" s="61" t="s">
        <v>233</v>
      </c>
    </row>
    <row r="14" spans="1:1" x14ac:dyDescent="0.3">
      <c r="A14" s="61" t="s">
        <v>71</v>
      </c>
    </row>
    <row r="15" spans="1:1" x14ac:dyDescent="0.3">
      <c r="A15" s="61" t="s">
        <v>234</v>
      </c>
    </row>
    <row r="16" spans="1:1" x14ac:dyDescent="0.3">
      <c r="A16" s="61" t="s">
        <v>235</v>
      </c>
    </row>
    <row r="17" spans="1:16" x14ac:dyDescent="0.3">
      <c r="A17" s="61" t="s">
        <v>236</v>
      </c>
    </row>
    <row r="18" spans="1:16" x14ac:dyDescent="0.3">
      <c r="A18" s="61" t="s">
        <v>237</v>
      </c>
    </row>
    <row r="20" spans="1:16" x14ac:dyDescent="0.3">
      <c r="F20" s="240" t="s">
        <v>33</v>
      </c>
      <c r="G20" s="239" t="s">
        <v>91</v>
      </c>
      <c r="H20" s="73" t="s">
        <v>77</v>
      </c>
      <c r="I20" s="73" t="s">
        <v>78</v>
      </c>
      <c r="J20" s="73" t="s">
        <v>79</v>
      </c>
      <c r="K20" s="73" t="s">
        <v>80</v>
      </c>
      <c r="L20" s="74" t="s">
        <v>81</v>
      </c>
      <c r="M20" s="83" t="s">
        <v>82</v>
      </c>
      <c r="N20" s="77" t="s">
        <v>93</v>
      </c>
      <c r="O20" s="77" t="s">
        <v>83</v>
      </c>
      <c r="P20" s="244" t="s">
        <v>133</v>
      </c>
    </row>
    <row r="21" spans="1:16" x14ac:dyDescent="0.3">
      <c r="F21" s="249"/>
      <c r="G21" s="245"/>
      <c r="H21" s="76" t="s">
        <v>85</v>
      </c>
      <c r="I21" s="76" t="s">
        <v>86</v>
      </c>
      <c r="J21" s="76" t="s">
        <v>87</v>
      </c>
      <c r="K21" s="76" t="s">
        <v>88</v>
      </c>
      <c r="L21" s="76" t="s">
        <v>89</v>
      </c>
      <c r="M21" s="78" t="s">
        <v>85</v>
      </c>
      <c r="N21" s="78" t="s">
        <v>94</v>
      </c>
      <c r="O21" s="78" t="s">
        <v>90</v>
      </c>
      <c r="P21" s="227"/>
    </row>
    <row r="22" spans="1:16" x14ac:dyDescent="0.3">
      <c r="F22" s="2" t="s">
        <v>40</v>
      </c>
      <c r="G22" s="120" t="s">
        <v>186</v>
      </c>
      <c r="H22" s="184">
        <v>2475</v>
      </c>
      <c r="I22" s="185">
        <v>12.5</v>
      </c>
      <c r="J22" s="185">
        <v>456</v>
      </c>
      <c r="K22" s="185">
        <v>250</v>
      </c>
      <c r="L22" s="186">
        <v>0.21808999081726355</v>
      </c>
      <c r="M22" s="187">
        <v>2562.8698224852069</v>
      </c>
      <c r="N22" s="186">
        <v>202.65225563909775</v>
      </c>
      <c r="O22" s="186">
        <v>209.84701027717219</v>
      </c>
      <c r="P22" s="195">
        <v>2</v>
      </c>
    </row>
    <row r="23" spans="1:16" x14ac:dyDescent="0.3">
      <c r="F23" s="2" t="s">
        <v>34</v>
      </c>
      <c r="G23" s="122" t="s">
        <v>11</v>
      </c>
      <c r="H23" s="188">
        <v>3115</v>
      </c>
      <c r="I23" s="122">
        <v>12.8</v>
      </c>
      <c r="J23" s="122">
        <v>456</v>
      </c>
      <c r="K23" s="122">
        <v>250</v>
      </c>
      <c r="L23" s="189">
        <v>0.21808999081726355</v>
      </c>
      <c r="M23" s="190">
        <v>3214.5325443786983</v>
      </c>
      <c r="N23" s="189">
        <v>255.05526315789476</v>
      </c>
      <c r="O23" s="189">
        <v>263.20495795702271</v>
      </c>
      <c r="P23" s="195">
        <v>1</v>
      </c>
    </row>
    <row r="24" spans="1:16" x14ac:dyDescent="0.3">
      <c r="F24" s="2" t="s">
        <v>37</v>
      </c>
      <c r="G24" s="122" t="s">
        <v>189</v>
      </c>
      <c r="H24" s="188">
        <v>2412</v>
      </c>
      <c r="I24" s="122">
        <v>13.2</v>
      </c>
      <c r="J24" s="185">
        <v>456</v>
      </c>
      <c r="K24" s="122">
        <v>250</v>
      </c>
      <c r="L24" s="189">
        <v>0.21808999081726355</v>
      </c>
      <c r="M24" s="190">
        <v>2477.6520710059172</v>
      </c>
      <c r="N24" s="189">
        <v>197.49383458646616</v>
      </c>
      <c r="O24" s="189">
        <v>202.86940641544692</v>
      </c>
      <c r="P24" s="195">
        <v>3</v>
      </c>
    </row>
    <row r="25" spans="1:16" x14ac:dyDescent="0.3">
      <c r="F25" s="2" t="s">
        <v>173</v>
      </c>
      <c r="G25" s="120" t="s">
        <v>54</v>
      </c>
      <c r="H25" s="188">
        <v>2248</v>
      </c>
      <c r="I25" s="122">
        <v>12.7</v>
      </c>
      <c r="J25" s="122">
        <v>456</v>
      </c>
      <c r="K25" s="122">
        <v>250</v>
      </c>
      <c r="L25" s="189">
        <v>0.21808999081726355</v>
      </c>
      <c r="M25" s="190">
        <v>2322.4899408284023</v>
      </c>
      <c r="N25" s="189">
        <v>184.06556390977445</v>
      </c>
      <c r="O25" s="189">
        <v>190.16477786181431</v>
      </c>
      <c r="P25" s="195">
        <v>4</v>
      </c>
    </row>
    <row r="26" spans="1:16" x14ac:dyDescent="0.3">
      <c r="F26" s="2" t="s">
        <v>173</v>
      </c>
      <c r="G26" s="120" t="s">
        <v>188</v>
      </c>
      <c r="H26" s="191">
        <v>2254</v>
      </c>
      <c r="I26" s="120">
        <v>13</v>
      </c>
      <c r="J26" s="185">
        <v>456</v>
      </c>
      <c r="K26" s="120">
        <v>250</v>
      </c>
      <c r="L26" s="192">
        <v>0.21808999081726355</v>
      </c>
      <c r="M26" s="193">
        <v>2320.6863905325445</v>
      </c>
      <c r="N26" s="192">
        <v>184.55684210526314</v>
      </c>
      <c r="O26" s="192">
        <v>190.0171037060106</v>
      </c>
      <c r="P26" s="195">
        <v>5</v>
      </c>
    </row>
    <row r="27" spans="1:16" x14ac:dyDescent="0.3">
      <c r="F27" s="2" t="s">
        <v>50</v>
      </c>
      <c r="G27" s="122" t="s">
        <v>187</v>
      </c>
      <c r="H27" s="188">
        <v>2190</v>
      </c>
      <c r="I27" s="122">
        <v>12</v>
      </c>
      <c r="J27" s="122">
        <v>456</v>
      </c>
      <c r="K27" s="122">
        <v>250</v>
      </c>
      <c r="L27" s="189">
        <v>0.21808999081726355</v>
      </c>
      <c r="M27" s="190">
        <v>2280.7100591715975</v>
      </c>
      <c r="N27" s="189">
        <v>179.31654135338346</v>
      </c>
      <c r="O27" s="189">
        <v>186.74385371713308</v>
      </c>
      <c r="P27" s="195">
        <v>6</v>
      </c>
    </row>
    <row r="28" spans="1:16" x14ac:dyDescent="0.3">
      <c r="F28" s="2" t="s">
        <v>37</v>
      </c>
      <c r="G28" s="122" t="s">
        <v>190</v>
      </c>
      <c r="H28" s="188">
        <v>2170</v>
      </c>
      <c r="I28" s="122">
        <v>12.7</v>
      </c>
      <c r="J28" s="185">
        <v>456</v>
      </c>
      <c r="K28" s="122">
        <v>250</v>
      </c>
      <c r="L28" s="189">
        <v>0.21808999081726355</v>
      </c>
      <c r="M28" s="190">
        <v>2241.9053254437872</v>
      </c>
      <c r="N28" s="189">
        <v>177.67894736842103</v>
      </c>
      <c r="O28" s="189">
        <v>183.56653379009657</v>
      </c>
      <c r="P28" s="195">
        <v>7</v>
      </c>
    </row>
    <row r="29" spans="1:16" x14ac:dyDescent="0.3">
      <c r="F29" s="2" t="s">
        <v>50</v>
      </c>
      <c r="G29" s="120" t="s">
        <v>55</v>
      </c>
      <c r="H29" s="188">
        <v>1030</v>
      </c>
      <c r="I29" s="194">
        <v>11.4</v>
      </c>
      <c r="J29" s="122">
        <v>456</v>
      </c>
      <c r="K29" s="122">
        <v>250</v>
      </c>
      <c r="L29" s="189">
        <v>0.21808999081726355</v>
      </c>
      <c r="M29" s="190">
        <v>1079.9763313609467</v>
      </c>
      <c r="N29" s="189">
        <v>84.336090225563908</v>
      </c>
      <c r="O29" s="189">
        <v>88.428137206922628</v>
      </c>
      <c r="P29" s="195">
        <v>8</v>
      </c>
    </row>
    <row r="31" spans="1:16" x14ac:dyDescent="0.3">
      <c r="F31" t="s">
        <v>239</v>
      </c>
    </row>
  </sheetData>
  <sortState xmlns:xlrd2="http://schemas.microsoft.com/office/spreadsheetml/2017/richdata2" ref="F23:O29">
    <sortCondition descending="1" ref="O22:O29"/>
  </sortState>
  <mergeCells count="3">
    <mergeCell ref="F20:F21"/>
    <mergeCell ref="G20:G21"/>
    <mergeCell ref="P20:P2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1298-7FC5-4471-B319-E8C697E18BCE}">
  <dimension ref="A1:K30"/>
  <sheetViews>
    <sheetView workbookViewId="0">
      <selection activeCell="K20" sqref="K20:K29"/>
    </sheetView>
  </sheetViews>
  <sheetFormatPr defaultRowHeight="14.4" x14ac:dyDescent="0.3"/>
  <cols>
    <col min="1" max="1" width="28.33203125" customWidth="1"/>
    <col min="4" max="4" width="25.44140625" customWidth="1"/>
    <col min="13" max="13" width="10.88671875" customWidth="1"/>
    <col min="14" max="14" width="17.33203125" customWidth="1"/>
  </cols>
  <sheetData>
    <row r="1" spans="1:11" x14ac:dyDescent="0.3">
      <c r="A1" s="9" t="s">
        <v>240</v>
      </c>
    </row>
    <row r="2" spans="1:11" x14ac:dyDescent="0.3">
      <c r="A2" s="22" t="s">
        <v>225</v>
      </c>
      <c r="B2" s="22"/>
      <c r="C2" s="22"/>
      <c r="D2" s="22"/>
      <c r="E2" s="22"/>
      <c r="F2" s="23"/>
      <c r="G2" s="23"/>
      <c r="H2" s="197"/>
      <c r="I2" s="197"/>
      <c r="J2" s="197"/>
      <c r="K2" s="23"/>
    </row>
    <row r="3" spans="1:11" x14ac:dyDescent="0.3">
      <c r="A3" s="22" t="s">
        <v>226</v>
      </c>
      <c r="B3" s="22"/>
      <c r="C3" s="22"/>
      <c r="D3" s="22"/>
      <c r="E3" s="22"/>
      <c r="F3" s="23"/>
      <c r="G3" s="23"/>
      <c r="H3" s="197"/>
      <c r="I3" s="197"/>
      <c r="J3" s="197"/>
      <c r="K3" s="23"/>
    </row>
    <row r="4" spans="1:11" x14ac:dyDescent="0.3">
      <c r="A4" s="22" t="s">
        <v>227</v>
      </c>
      <c r="B4" s="22"/>
      <c r="C4" s="22"/>
      <c r="D4" s="22"/>
      <c r="E4" s="22"/>
      <c r="F4" s="23"/>
      <c r="G4" s="23"/>
      <c r="H4" s="197"/>
      <c r="I4" s="197"/>
      <c r="J4" s="197"/>
      <c r="K4" s="23"/>
    </row>
    <row r="5" spans="1:11" x14ac:dyDescent="0.3">
      <c r="A5" s="22" t="s">
        <v>228</v>
      </c>
      <c r="B5" s="22"/>
      <c r="C5" s="22"/>
      <c r="D5" s="22"/>
      <c r="E5" s="22"/>
      <c r="F5" s="23"/>
      <c r="G5" s="23"/>
      <c r="H5" s="197"/>
      <c r="I5" s="197"/>
      <c r="J5" s="197"/>
      <c r="K5" s="23"/>
    </row>
    <row r="6" spans="1:11" x14ac:dyDescent="0.3">
      <c r="A6" s="22" t="s">
        <v>64</v>
      </c>
      <c r="B6" s="22"/>
      <c r="C6" s="22"/>
      <c r="D6" s="22"/>
      <c r="E6" s="22"/>
      <c r="F6" s="23"/>
      <c r="G6" s="23"/>
      <c r="H6" s="197"/>
      <c r="I6" s="197"/>
      <c r="J6" s="197"/>
      <c r="K6" s="23"/>
    </row>
    <row r="7" spans="1:11" x14ac:dyDescent="0.3">
      <c r="A7" s="22" t="s">
        <v>272</v>
      </c>
      <c r="B7" s="22"/>
      <c r="C7" s="22"/>
      <c r="D7" s="22"/>
      <c r="E7" s="22"/>
      <c r="F7" s="23"/>
      <c r="G7" s="23"/>
      <c r="H7" s="197"/>
      <c r="I7" s="197"/>
      <c r="J7" s="197"/>
      <c r="K7" s="23"/>
    </row>
    <row r="8" spans="1:11" x14ac:dyDescent="0.3">
      <c r="A8" s="22" t="s">
        <v>66</v>
      </c>
      <c r="B8" s="198"/>
      <c r="C8" s="198"/>
      <c r="D8" s="198"/>
      <c r="E8" s="198"/>
      <c r="F8" s="23"/>
      <c r="G8" s="23"/>
      <c r="H8" s="197"/>
      <c r="I8" s="197"/>
      <c r="J8" s="197"/>
      <c r="K8" s="23"/>
    </row>
    <row r="9" spans="1:11" x14ac:dyDescent="0.3">
      <c r="A9" s="22" t="s">
        <v>230</v>
      </c>
      <c r="B9" s="198"/>
      <c r="C9" s="198"/>
      <c r="D9" s="198"/>
      <c r="E9" s="198"/>
      <c r="F9" s="23"/>
      <c r="G9" s="23"/>
      <c r="H9" s="197"/>
      <c r="I9" s="197"/>
      <c r="J9" s="197"/>
      <c r="K9" s="23"/>
    </row>
    <row r="10" spans="1:11" x14ac:dyDescent="0.3">
      <c r="A10" s="22" t="s">
        <v>231</v>
      </c>
      <c r="B10" s="22"/>
      <c r="C10" s="22"/>
      <c r="D10" s="22"/>
      <c r="E10" s="22"/>
      <c r="F10" s="23"/>
      <c r="G10" s="23"/>
      <c r="H10" s="197"/>
      <c r="I10" s="197"/>
      <c r="J10" s="197"/>
      <c r="K10" s="23"/>
    </row>
    <row r="11" spans="1:11" x14ac:dyDescent="0.3">
      <c r="A11" s="22" t="s">
        <v>68</v>
      </c>
      <c r="B11" s="22"/>
      <c r="C11" s="22"/>
      <c r="D11" s="22"/>
      <c r="E11" s="22"/>
      <c r="F11" s="23"/>
      <c r="G11" s="23"/>
      <c r="H11" s="197"/>
      <c r="I11" s="197"/>
      <c r="J11" s="197"/>
      <c r="K11" s="23"/>
    </row>
    <row r="12" spans="1:11" x14ac:dyDescent="0.3">
      <c r="A12" s="22" t="s">
        <v>232</v>
      </c>
      <c r="B12" s="22"/>
      <c r="C12" s="22"/>
      <c r="D12" s="22"/>
      <c r="E12" s="22"/>
      <c r="F12" s="23"/>
      <c r="G12" s="23"/>
      <c r="H12" s="197"/>
      <c r="I12" s="197"/>
      <c r="J12" s="197"/>
      <c r="K12" s="23"/>
    </row>
    <row r="13" spans="1:11" x14ac:dyDescent="0.3">
      <c r="A13" s="22" t="s">
        <v>233</v>
      </c>
      <c r="B13" s="22"/>
      <c r="C13" s="22"/>
      <c r="D13" s="22"/>
      <c r="E13" s="22"/>
      <c r="F13" s="23"/>
      <c r="G13" s="23"/>
      <c r="H13" s="197"/>
      <c r="I13" s="197"/>
      <c r="J13" s="197"/>
      <c r="K13" s="23"/>
    </row>
    <row r="14" spans="1:11" ht="14.4" customHeight="1" x14ac:dyDescent="0.3">
      <c r="A14" s="22" t="s">
        <v>71</v>
      </c>
      <c r="B14" s="22"/>
      <c r="C14" s="22"/>
      <c r="D14" s="22"/>
      <c r="E14" s="22"/>
      <c r="F14" s="23"/>
      <c r="G14" s="23"/>
      <c r="H14" s="197"/>
      <c r="I14" s="197"/>
      <c r="J14" s="197"/>
      <c r="K14" s="23"/>
    </row>
    <row r="15" spans="1:11" x14ac:dyDescent="0.3">
      <c r="A15" s="22" t="s">
        <v>234</v>
      </c>
      <c r="B15" s="199"/>
      <c r="C15" s="199"/>
      <c r="D15" s="199"/>
      <c r="E15" s="199"/>
      <c r="F15" s="23"/>
      <c r="G15" s="23"/>
      <c r="H15" s="197"/>
      <c r="I15" s="197"/>
      <c r="J15" s="197"/>
      <c r="K15" s="23"/>
    </row>
    <row r="16" spans="1:11" x14ac:dyDescent="0.3">
      <c r="A16" s="22" t="s">
        <v>235</v>
      </c>
      <c r="B16" s="199"/>
      <c r="C16" s="199"/>
      <c r="D16" s="199"/>
      <c r="E16" s="199"/>
      <c r="F16" s="23"/>
      <c r="G16" s="23"/>
      <c r="H16" s="197"/>
      <c r="I16" s="197"/>
      <c r="J16" s="197"/>
      <c r="K16" s="23"/>
    </row>
    <row r="17" spans="1:11" x14ac:dyDescent="0.3">
      <c r="A17" s="22" t="s">
        <v>236</v>
      </c>
      <c r="B17" s="22"/>
      <c r="C17" s="22"/>
      <c r="D17" s="22"/>
      <c r="E17" s="22"/>
      <c r="F17" s="23"/>
      <c r="G17" s="23"/>
      <c r="H17" s="197"/>
      <c r="I17" s="197"/>
      <c r="J17" s="197"/>
      <c r="K17" s="23"/>
    </row>
    <row r="18" spans="1:11" x14ac:dyDescent="0.3">
      <c r="A18" s="22" t="s">
        <v>237</v>
      </c>
      <c r="B18" s="105"/>
      <c r="C18" s="105"/>
      <c r="D18" s="105"/>
      <c r="E18" s="105"/>
      <c r="F18" s="105"/>
      <c r="G18" s="105"/>
      <c r="H18" s="200"/>
      <c r="I18" s="200"/>
      <c r="J18" s="200"/>
      <c r="K18" s="22"/>
    </row>
    <row r="19" spans="1:11" x14ac:dyDescent="0.3">
      <c r="A19" s="22"/>
      <c r="B19" s="22"/>
      <c r="C19" s="22"/>
      <c r="D19" s="22"/>
      <c r="E19" s="22"/>
      <c r="F19" s="22"/>
      <c r="G19" s="22"/>
      <c r="H19" s="200"/>
      <c r="I19" s="200"/>
      <c r="J19" s="200"/>
      <c r="K19" s="22"/>
    </row>
    <row r="20" spans="1:11" x14ac:dyDescent="0.3">
      <c r="A20" s="240" t="s">
        <v>273</v>
      </c>
      <c r="B20" s="239" t="s">
        <v>274</v>
      </c>
      <c r="C20" s="73" t="s">
        <v>77</v>
      </c>
      <c r="D20" s="73" t="s">
        <v>78</v>
      </c>
      <c r="E20" s="73" t="s">
        <v>79</v>
      </c>
      <c r="F20" s="73" t="s">
        <v>80</v>
      </c>
      <c r="G20" s="74" t="s">
        <v>81</v>
      </c>
      <c r="H20" s="83" t="s">
        <v>82</v>
      </c>
      <c r="I20" s="77" t="s">
        <v>93</v>
      </c>
      <c r="J20" s="77" t="s">
        <v>83</v>
      </c>
      <c r="K20" s="244" t="s">
        <v>133</v>
      </c>
    </row>
    <row r="21" spans="1:11" x14ac:dyDescent="0.3">
      <c r="A21" s="249"/>
      <c r="B21" s="245" t="s">
        <v>275</v>
      </c>
      <c r="C21" s="76" t="s">
        <v>85</v>
      </c>
      <c r="D21" s="76" t="s">
        <v>86</v>
      </c>
      <c r="E21" s="76" t="s">
        <v>87</v>
      </c>
      <c r="F21" s="76" t="s">
        <v>88</v>
      </c>
      <c r="G21" s="76" t="s">
        <v>89</v>
      </c>
      <c r="H21" s="78" t="s">
        <v>85</v>
      </c>
      <c r="I21" s="78" t="s">
        <v>94</v>
      </c>
      <c r="J21" s="78" t="s">
        <v>90</v>
      </c>
      <c r="K21" s="227"/>
    </row>
    <row r="22" spans="1:11" x14ac:dyDescent="0.3">
      <c r="A22" s="2" t="s">
        <v>11</v>
      </c>
      <c r="B22" s="122"/>
      <c r="C22" s="2">
        <v>1390</v>
      </c>
      <c r="D22" s="122">
        <v>12.3</v>
      </c>
      <c r="E22" s="2">
        <v>456</v>
      </c>
      <c r="F22" s="122">
        <v>250</v>
      </c>
      <c r="G22" s="2">
        <v>0.21808999081726355</v>
      </c>
      <c r="H22" s="122">
        <v>1442.6390532544378</v>
      </c>
      <c r="I22" s="2">
        <v>113.81278195488721</v>
      </c>
      <c r="J22" s="122">
        <v>118.12285180406637</v>
      </c>
      <c r="K22" s="2">
        <v>1</v>
      </c>
    </row>
    <row r="23" spans="1:11" x14ac:dyDescent="0.3">
      <c r="A23" s="2" t="s">
        <v>186</v>
      </c>
      <c r="B23" s="120"/>
      <c r="C23" s="2">
        <v>1245</v>
      </c>
      <c r="D23" s="120">
        <v>12.6</v>
      </c>
      <c r="E23" s="2">
        <v>456</v>
      </c>
      <c r="F23" s="120">
        <v>250</v>
      </c>
      <c r="G23" s="2">
        <v>0.21808999081726355</v>
      </c>
      <c r="H23" s="120">
        <v>1287.7278106508875</v>
      </c>
      <c r="I23" s="2">
        <v>101.94022556390976</v>
      </c>
      <c r="J23" s="120">
        <v>105.43876584953507</v>
      </c>
      <c r="K23" s="2">
        <v>2</v>
      </c>
    </row>
    <row r="24" spans="1:11" x14ac:dyDescent="0.3">
      <c r="A24" s="2" t="s">
        <v>188</v>
      </c>
      <c r="B24" s="120"/>
      <c r="C24" s="2">
        <v>1135</v>
      </c>
      <c r="D24" s="120">
        <v>12</v>
      </c>
      <c r="E24" s="2">
        <v>456</v>
      </c>
      <c r="F24" s="120">
        <v>250</v>
      </c>
      <c r="G24" s="2">
        <v>0.21808999081726355</v>
      </c>
      <c r="H24" s="120">
        <v>1182.0118343195265</v>
      </c>
      <c r="I24" s="2">
        <v>92.933458646616529</v>
      </c>
      <c r="J24" s="120">
        <v>96.782773501801827</v>
      </c>
      <c r="K24" s="2">
        <v>3</v>
      </c>
    </row>
    <row r="25" spans="1:11" x14ac:dyDescent="0.3">
      <c r="A25" s="2" t="s">
        <v>189</v>
      </c>
      <c r="B25" s="122"/>
      <c r="C25" s="2">
        <v>1090</v>
      </c>
      <c r="D25" s="122">
        <v>12</v>
      </c>
      <c r="E25" s="2">
        <v>456</v>
      </c>
      <c r="F25" s="122">
        <v>250</v>
      </c>
      <c r="G25" s="2">
        <v>0.21808999081726355</v>
      </c>
      <c r="H25" s="122">
        <v>1135.1479289940828</v>
      </c>
      <c r="I25" s="2">
        <v>89.24887218045113</v>
      </c>
      <c r="J25" s="122">
        <v>92.945571028162121</v>
      </c>
      <c r="K25" s="2">
        <v>4</v>
      </c>
    </row>
    <row r="26" spans="1:11" x14ac:dyDescent="0.3">
      <c r="A26" s="2" t="s">
        <v>54</v>
      </c>
      <c r="B26" s="122"/>
      <c r="C26" s="2">
        <v>1025</v>
      </c>
      <c r="D26" s="122">
        <v>11.9</v>
      </c>
      <c r="E26" s="2">
        <v>456</v>
      </c>
      <c r="F26" s="122">
        <v>250</v>
      </c>
      <c r="G26" s="2">
        <v>0.21808999081726355</v>
      </c>
      <c r="H26" s="122">
        <v>1068.6686390532545</v>
      </c>
      <c r="I26" s="2">
        <v>83.926691729323309</v>
      </c>
      <c r="J26" s="122">
        <v>87.502266761578511</v>
      </c>
      <c r="K26" s="2">
        <v>5</v>
      </c>
    </row>
    <row r="27" spans="1:11" x14ac:dyDescent="0.3">
      <c r="A27" s="2" t="s">
        <v>187</v>
      </c>
      <c r="B27" s="122"/>
      <c r="C27" s="2">
        <v>990</v>
      </c>
      <c r="D27" s="122">
        <v>11.6</v>
      </c>
      <c r="E27" s="2">
        <v>456</v>
      </c>
      <c r="F27" s="122">
        <v>250</v>
      </c>
      <c r="G27" s="2">
        <v>0.21808999081726355</v>
      </c>
      <c r="H27" s="122">
        <v>1035.6923076923076</v>
      </c>
      <c r="I27" s="2">
        <v>81.060902255639107</v>
      </c>
      <c r="J27" s="122">
        <v>84.802174667437825</v>
      </c>
      <c r="K27" s="2">
        <v>6</v>
      </c>
    </row>
    <row r="28" spans="1:11" x14ac:dyDescent="0.3">
      <c r="A28" s="2" t="s">
        <v>190</v>
      </c>
      <c r="B28" s="120"/>
      <c r="C28" s="2">
        <v>935</v>
      </c>
      <c r="D28" s="120">
        <v>11.8</v>
      </c>
      <c r="E28" s="2">
        <v>456</v>
      </c>
      <c r="F28" s="120">
        <v>250</v>
      </c>
      <c r="G28" s="2">
        <v>0.21808999081726355</v>
      </c>
      <c r="H28" s="120">
        <v>975.94082840236683</v>
      </c>
      <c r="I28" s="2">
        <v>76.557518796992483</v>
      </c>
      <c r="J28" s="120">
        <v>79.909741513547175</v>
      </c>
      <c r="K28" s="2">
        <v>7</v>
      </c>
    </row>
    <row r="29" spans="1:11" x14ac:dyDescent="0.3">
      <c r="A29" s="2" t="s">
        <v>55</v>
      </c>
      <c r="B29" s="120"/>
      <c r="C29" s="2">
        <v>395</v>
      </c>
      <c r="D29" s="120">
        <v>11.8</v>
      </c>
      <c r="E29" s="2">
        <v>456</v>
      </c>
      <c r="F29" s="120">
        <v>250</v>
      </c>
      <c r="G29" s="2">
        <v>0.21808999081726355</v>
      </c>
      <c r="H29" s="120">
        <v>412.29585798816566</v>
      </c>
      <c r="I29" s="2">
        <v>32.342481203007516</v>
      </c>
      <c r="J29" s="120">
        <v>33.758660853316719</v>
      </c>
      <c r="K29" s="2">
        <v>8</v>
      </c>
    </row>
    <row r="30" spans="1:11" x14ac:dyDescent="0.3">
      <c r="A30" t="s">
        <v>239</v>
      </c>
    </row>
  </sheetData>
  <sortState xmlns:xlrd2="http://schemas.microsoft.com/office/spreadsheetml/2017/richdata2" ref="A23:K29">
    <sortCondition ref="K22:K29"/>
  </sortState>
  <mergeCells count="3">
    <mergeCell ref="A20:A21"/>
    <mergeCell ref="B20:B21"/>
    <mergeCell ref="K20:K2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80F4-CD57-4981-8F87-DAA38CCA8400}">
  <dimension ref="A1:P34"/>
  <sheetViews>
    <sheetView workbookViewId="0">
      <selection activeCell="M37" sqref="M37"/>
    </sheetView>
  </sheetViews>
  <sheetFormatPr defaultRowHeight="14.4" x14ac:dyDescent="0.3"/>
  <cols>
    <col min="6" max="6" width="20.33203125" customWidth="1"/>
    <col min="7" max="7" width="19" bestFit="1" customWidth="1"/>
    <col min="10" max="10" width="10.88671875" customWidth="1"/>
    <col min="11" max="11" width="17.5546875" customWidth="1"/>
  </cols>
  <sheetData>
    <row r="1" spans="1:10" x14ac:dyDescent="0.3">
      <c r="A1" s="9" t="s">
        <v>131</v>
      </c>
    </row>
    <row r="2" spans="1:10" x14ac:dyDescent="0.3">
      <c r="A2" s="22" t="s">
        <v>124</v>
      </c>
      <c r="B2" s="214" t="s">
        <v>109</v>
      </c>
      <c r="C2" s="214"/>
      <c r="D2" s="214"/>
      <c r="E2" s="214"/>
    </row>
    <row r="3" spans="1:10" x14ac:dyDescent="0.3">
      <c r="A3" s="22" t="s">
        <v>60</v>
      </c>
      <c r="B3" s="214" t="s">
        <v>130</v>
      </c>
      <c r="C3" s="214"/>
      <c r="D3" s="214"/>
      <c r="E3" s="214"/>
    </row>
    <row r="4" spans="1:10" x14ac:dyDescent="0.3">
      <c r="A4" s="22" t="s">
        <v>61</v>
      </c>
      <c r="B4" s="214" t="s">
        <v>242</v>
      </c>
      <c r="C4" s="214"/>
      <c r="D4" s="214"/>
      <c r="E4" s="214"/>
      <c r="F4" s="61"/>
      <c r="G4" s="250"/>
      <c r="H4" s="250"/>
      <c r="I4" s="250"/>
      <c r="J4" s="250"/>
    </row>
    <row r="5" spans="1:10" x14ac:dyDescent="0.3">
      <c r="A5" s="22" t="s">
        <v>63</v>
      </c>
      <c r="B5" s="214" t="s">
        <v>243</v>
      </c>
      <c r="C5" s="214"/>
      <c r="D5" s="214"/>
      <c r="E5" s="214"/>
      <c r="F5" s="61"/>
      <c r="G5" s="250"/>
      <c r="H5" s="250"/>
      <c r="I5" s="250"/>
      <c r="J5" s="250"/>
    </row>
    <row r="6" spans="1:10" x14ac:dyDescent="0.3">
      <c r="A6" s="22" t="s">
        <v>64</v>
      </c>
      <c r="B6" s="214" t="s">
        <v>244</v>
      </c>
      <c r="C6" s="214"/>
      <c r="D6" s="214"/>
      <c r="E6" s="214"/>
      <c r="F6" s="61"/>
      <c r="G6" s="251"/>
      <c r="H6" s="251"/>
      <c r="I6" s="251"/>
      <c r="J6" s="251"/>
    </row>
    <row r="7" spans="1:10" x14ac:dyDescent="0.3">
      <c r="A7" s="22" t="s">
        <v>65</v>
      </c>
      <c r="B7" s="214" t="s">
        <v>135</v>
      </c>
      <c r="C7" s="214"/>
      <c r="D7" s="214"/>
      <c r="E7" s="214"/>
    </row>
    <row r="8" spans="1:10" x14ac:dyDescent="0.3">
      <c r="A8" s="22" t="s">
        <v>66</v>
      </c>
      <c r="B8" s="215">
        <v>34000</v>
      </c>
      <c r="C8" s="215"/>
      <c r="D8" s="215"/>
      <c r="E8" s="215"/>
    </row>
    <row r="9" spans="1:10" x14ac:dyDescent="0.3">
      <c r="A9" s="22" t="s">
        <v>67</v>
      </c>
      <c r="B9" s="215" t="s">
        <v>245</v>
      </c>
      <c r="C9" s="215"/>
      <c r="D9" s="215"/>
      <c r="E9" s="215"/>
    </row>
    <row r="10" spans="1:10" x14ac:dyDescent="0.3">
      <c r="A10" s="22" t="s">
        <v>53</v>
      </c>
      <c r="B10" s="214" t="s">
        <v>246</v>
      </c>
      <c r="C10" s="214"/>
      <c r="D10" s="214"/>
      <c r="E10" s="214"/>
    </row>
    <row r="11" spans="1:10" x14ac:dyDescent="0.3">
      <c r="A11" s="22" t="s">
        <v>68</v>
      </c>
      <c r="B11" s="214">
        <v>90</v>
      </c>
      <c r="C11" s="214"/>
      <c r="D11" s="214"/>
      <c r="E11" s="214"/>
    </row>
    <row r="12" spans="1:10" x14ac:dyDescent="0.3">
      <c r="A12" s="22" t="s">
        <v>69</v>
      </c>
      <c r="B12" s="214" t="s">
        <v>101</v>
      </c>
      <c r="C12" s="214"/>
      <c r="D12" s="214"/>
      <c r="E12" s="214"/>
    </row>
    <row r="13" spans="1:10" x14ac:dyDescent="0.3">
      <c r="A13" s="22" t="s">
        <v>70</v>
      </c>
      <c r="B13" s="214" t="s">
        <v>102</v>
      </c>
      <c r="C13" s="214"/>
      <c r="D13" s="214"/>
      <c r="E13" s="214"/>
    </row>
    <row r="14" spans="1:10" ht="14.4" customHeight="1" x14ac:dyDescent="0.3">
      <c r="A14" s="22" t="s">
        <v>71</v>
      </c>
      <c r="B14" s="22" t="s">
        <v>247</v>
      </c>
      <c r="C14" s="22"/>
      <c r="D14" s="22"/>
      <c r="E14" s="22"/>
    </row>
    <row r="15" spans="1:10" ht="15.6" customHeight="1" x14ac:dyDescent="0.3">
      <c r="A15" s="22" t="s">
        <v>73</v>
      </c>
      <c r="B15" s="217">
        <v>46100</v>
      </c>
      <c r="C15" s="217"/>
      <c r="D15" s="217"/>
      <c r="E15" s="217"/>
    </row>
    <row r="16" spans="1:10" x14ac:dyDescent="0.3">
      <c r="A16" s="22" t="s">
        <v>74</v>
      </c>
      <c r="B16" s="217">
        <v>46251</v>
      </c>
      <c r="C16" s="217"/>
      <c r="D16" s="217"/>
      <c r="E16" s="217"/>
    </row>
    <row r="17" spans="1:16" x14ac:dyDescent="0.3">
      <c r="A17" s="22" t="s">
        <v>75</v>
      </c>
      <c r="B17" s="214" t="s">
        <v>108</v>
      </c>
      <c r="C17" s="214"/>
      <c r="D17" s="214"/>
      <c r="E17" s="214"/>
    </row>
    <row r="18" spans="1:16" x14ac:dyDescent="0.3">
      <c r="A18" s="22" t="s">
        <v>107</v>
      </c>
      <c r="B18" s="105" t="s">
        <v>248</v>
      </c>
      <c r="C18" s="105"/>
      <c r="D18" s="105"/>
      <c r="E18" s="105"/>
    </row>
    <row r="22" spans="1:16" x14ac:dyDescent="0.3">
      <c r="F22" s="240" t="s">
        <v>33</v>
      </c>
      <c r="G22" s="239" t="s">
        <v>91</v>
      </c>
      <c r="H22" s="73" t="s">
        <v>77</v>
      </c>
      <c r="I22" s="73" t="s">
        <v>78</v>
      </c>
      <c r="J22" s="73" t="s">
        <v>79</v>
      </c>
      <c r="K22" s="73" t="s">
        <v>80</v>
      </c>
      <c r="L22" s="74" t="s">
        <v>81</v>
      </c>
      <c r="M22" s="83" t="s">
        <v>82</v>
      </c>
      <c r="N22" s="77" t="s">
        <v>93</v>
      </c>
      <c r="O22" s="77" t="s">
        <v>83</v>
      </c>
      <c r="P22" s="236" t="s">
        <v>133</v>
      </c>
    </row>
    <row r="23" spans="1:16" x14ac:dyDescent="0.3">
      <c r="F23" s="240"/>
      <c r="G23" s="239"/>
      <c r="H23" s="76" t="s">
        <v>85</v>
      </c>
      <c r="I23" s="76" t="s">
        <v>86</v>
      </c>
      <c r="J23" s="76" t="s">
        <v>87</v>
      </c>
      <c r="K23" s="76" t="s">
        <v>88</v>
      </c>
      <c r="L23" s="76" t="s">
        <v>89</v>
      </c>
      <c r="M23" s="78" t="s">
        <v>85</v>
      </c>
      <c r="N23" s="78" t="s">
        <v>94</v>
      </c>
      <c r="O23" s="78" t="s">
        <v>90</v>
      </c>
      <c r="P23" s="237"/>
    </row>
    <row r="24" spans="1:16" x14ac:dyDescent="0.3">
      <c r="F24" s="2" t="s">
        <v>40</v>
      </c>
      <c r="G24" s="129" t="s">
        <v>186</v>
      </c>
      <c r="H24" s="123">
        <v>9237</v>
      </c>
      <c r="I24" s="124">
        <v>13.9</v>
      </c>
      <c r="J24" s="124">
        <v>360</v>
      </c>
      <c r="K24" s="124">
        <v>1046</v>
      </c>
      <c r="L24" s="125">
        <f t="shared" ref="L24" si="0">+(J24/12*K24)/43560</f>
        <v>0.72038567493112948</v>
      </c>
      <c r="M24" s="126">
        <f t="shared" ref="M24" si="1">+H24*(100-I24)/84.5</f>
        <v>9411.9017751479278</v>
      </c>
      <c r="N24" s="125">
        <f t="shared" ref="N24" si="2">+(H24/L24/56)</f>
        <v>228.96961212783393</v>
      </c>
      <c r="O24" s="125">
        <f t="shared" ref="O24" si="3">+M24/L24/56</f>
        <v>233.3051314107278</v>
      </c>
      <c r="P24" s="121">
        <v>1</v>
      </c>
    </row>
    <row r="25" spans="1:16" x14ac:dyDescent="0.3">
      <c r="F25" s="2" t="s">
        <v>50</v>
      </c>
      <c r="G25" s="129" t="s">
        <v>55</v>
      </c>
      <c r="H25" s="123">
        <v>9121</v>
      </c>
      <c r="I25" s="127">
        <v>13.8</v>
      </c>
      <c r="J25" s="124">
        <v>360</v>
      </c>
      <c r="K25" s="124">
        <v>1061</v>
      </c>
      <c r="L25" s="125">
        <f>+(J25/12*K25)/43560</f>
        <v>0.7307162534435262</v>
      </c>
      <c r="M25" s="126">
        <f>+H25*(100-I25)/84.5</f>
        <v>9304.499408284024</v>
      </c>
      <c r="N25" s="125">
        <f>+(H25/L25/56)</f>
        <v>222.89773798303486</v>
      </c>
      <c r="O25" s="125">
        <f>+M25/L25/56</f>
        <v>227.38207117322608</v>
      </c>
      <c r="P25" s="121">
        <v>2</v>
      </c>
    </row>
    <row r="26" spans="1:16" x14ac:dyDescent="0.3">
      <c r="F26" s="2" t="s">
        <v>173</v>
      </c>
      <c r="G26" s="129" t="s">
        <v>188</v>
      </c>
      <c r="H26" s="128">
        <v>9225</v>
      </c>
      <c r="I26" s="129">
        <v>14.5</v>
      </c>
      <c r="J26" s="124">
        <v>360</v>
      </c>
      <c r="K26" s="129">
        <v>1076</v>
      </c>
      <c r="L26" s="130">
        <f>+(J26/12*K26)/43560</f>
        <v>0.74104683195592291</v>
      </c>
      <c r="M26" s="131">
        <f>+H26*(100-I26)/84.5</f>
        <v>9334.1715976331361</v>
      </c>
      <c r="N26" s="130">
        <f>+(H26/L26/56)</f>
        <v>222.29653478491767</v>
      </c>
      <c r="O26" s="130">
        <f>+M26/L26/56</f>
        <v>224.92726300722438</v>
      </c>
      <c r="P26" s="124">
        <v>3</v>
      </c>
    </row>
    <row r="27" spans="1:16" x14ac:dyDescent="0.3">
      <c r="F27" s="2" t="s">
        <v>34</v>
      </c>
      <c r="G27" s="124" t="s">
        <v>157</v>
      </c>
      <c r="H27" s="123">
        <v>9184</v>
      </c>
      <c r="I27" s="124">
        <v>14.3</v>
      </c>
      <c r="J27" s="124">
        <v>360</v>
      </c>
      <c r="K27" s="124">
        <v>1100</v>
      </c>
      <c r="L27" s="125">
        <f>+(J27/12*K27)/43560</f>
        <v>0.75757575757575757</v>
      </c>
      <c r="M27" s="126">
        <f>+H27*(100-I27)/84.5</f>
        <v>9314.4236686390541</v>
      </c>
      <c r="N27" s="125">
        <f>+(H27/L27/56)</f>
        <v>216.48</v>
      </c>
      <c r="O27" s="125">
        <f>+M27/L27/56</f>
        <v>219.55427218934915</v>
      </c>
      <c r="P27" s="129">
        <v>4</v>
      </c>
    </row>
    <row r="28" spans="1:16" x14ac:dyDescent="0.3">
      <c r="F28" s="2" t="s">
        <v>37</v>
      </c>
      <c r="G28" s="124" t="s">
        <v>190</v>
      </c>
      <c r="H28" s="123">
        <v>9011</v>
      </c>
      <c r="I28" s="124">
        <v>13.4</v>
      </c>
      <c r="J28" s="124">
        <v>360</v>
      </c>
      <c r="K28" s="124">
        <v>1091</v>
      </c>
      <c r="L28" s="125">
        <f>+(J28/12*K28)/43560</f>
        <v>0.75137741046831952</v>
      </c>
      <c r="M28" s="126">
        <f>+H28*(100-I28)/84.5</f>
        <v>9234.9420118343187</v>
      </c>
      <c r="N28" s="125">
        <f>+(H28/L28/56)</f>
        <v>214.15431452140893</v>
      </c>
      <c r="O28" s="125">
        <f>+M28/L28/56</f>
        <v>219.4764927521185</v>
      </c>
      <c r="P28" s="124">
        <v>5</v>
      </c>
    </row>
    <row r="29" spans="1:16" x14ac:dyDescent="0.3">
      <c r="F29" s="2" t="s">
        <v>34</v>
      </c>
      <c r="G29" s="124" t="s">
        <v>11</v>
      </c>
      <c r="H29" s="123">
        <v>9178</v>
      </c>
      <c r="I29" s="124">
        <v>13.9</v>
      </c>
      <c r="J29" s="124">
        <v>360</v>
      </c>
      <c r="K29" s="124">
        <v>1107</v>
      </c>
      <c r="L29" s="125">
        <f>+(J29/12*K29)/43560</f>
        <v>0.76239669421487599</v>
      </c>
      <c r="M29" s="126">
        <f>+H29*(100-I29)/84.5</f>
        <v>9351.7846153846149</v>
      </c>
      <c r="N29" s="125">
        <f>+(H29/L29/56)</f>
        <v>214.97057684862563</v>
      </c>
      <c r="O29" s="125">
        <f>+M29/L29/56</f>
        <v>219.04102564102564</v>
      </c>
      <c r="P29" s="124">
        <v>6</v>
      </c>
    </row>
    <row r="30" spans="1:16" x14ac:dyDescent="0.3">
      <c r="F30" s="2" t="s">
        <v>40</v>
      </c>
      <c r="G30" s="129" t="s">
        <v>56</v>
      </c>
      <c r="H30" s="123">
        <v>8081</v>
      </c>
      <c r="I30" s="124">
        <v>13.1</v>
      </c>
      <c r="J30" s="124">
        <v>360</v>
      </c>
      <c r="K30" s="124">
        <v>1000</v>
      </c>
      <c r="L30" s="125">
        <f t="shared" ref="L30" si="4">+(J30/12*K30)/43560</f>
        <v>0.68870523415977958</v>
      </c>
      <c r="M30" s="126">
        <f t="shared" ref="M30" si="5">+H30*(100-I30)/84.5</f>
        <v>8310.5195266272185</v>
      </c>
      <c r="N30" s="125">
        <f t="shared" ref="N30" si="6">+(H30/L30/56)</f>
        <v>209.52878571428573</v>
      </c>
      <c r="O30" s="125">
        <f t="shared" ref="O30" si="7">+M30/L30/56</f>
        <v>215.47989915469148</v>
      </c>
      <c r="P30" s="124">
        <v>7</v>
      </c>
    </row>
    <row r="31" spans="1:16" x14ac:dyDescent="0.3">
      <c r="F31" s="2" t="s">
        <v>37</v>
      </c>
      <c r="G31" s="124" t="s">
        <v>189</v>
      </c>
      <c r="H31" s="123">
        <v>8716</v>
      </c>
      <c r="I31" s="124">
        <v>14.2</v>
      </c>
      <c r="J31" s="124">
        <v>360</v>
      </c>
      <c r="K31" s="124">
        <v>1086</v>
      </c>
      <c r="L31" s="125">
        <f>+(J31/12*K31)/43560</f>
        <v>0.74793388429752061</v>
      </c>
      <c r="M31" s="126">
        <f>+H31*(100-I31)/84.5</f>
        <v>8850.0923076923063</v>
      </c>
      <c r="N31" s="125">
        <f>+(H31/L31/56)</f>
        <v>208.09707971586425</v>
      </c>
      <c r="O31" s="125">
        <f>+M31/L31/56</f>
        <v>211.29857324995444</v>
      </c>
      <c r="P31" s="124">
        <v>8</v>
      </c>
    </row>
    <row r="32" spans="1:16" x14ac:dyDescent="0.3">
      <c r="F32" s="2" t="s">
        <v>50</v>
      </c>
      <c r="G32" s="124" t="s">
        <v>187</v>
      </c>
      <c r="H32" s="123">
        <v>8347</v>
      </c>
      <c r="I32" s="124">
        <v>13.8</v>
      </c>
      <c r="J32" s="124">
        <v>360</v>
      </c>
      <c r="K32" s="124">
        <v>1057</v>
      </c>
      <c r="L32" s="125">
        <f>+(J32/12*K32)/43560</f>
        <v>0.72796143250688705</v>
      </c>
      <c r="M32" s="126">
        <f>+H32*(100-I32)/84.5</f>
        <v>8514.9278106508882</v>
      </c>
      <c r="N32" s="125">
        <f>+(H32/L32/56)</f>
        <v>204.75476415731856</v>
      </c>
      <c r="O32" s="125">
        <f>+M32/L32/56</f>
        <v>208.87409077350134</v>
      </c>
      <c r="P32" s="124">
        <v>9</v>
      </c>
    </row>
    <row r="33" spans="6:16" x14ac:dyDescent="0.3">
      <c r="F33" s="2" t="s">
        <v>173</v>
      </c>
      <c r="G33" s="129" t="s">
        <v>54</v>
      </c>
      <c r="H33" s="123">
        <v>8440</v>
      </c>
      <c r="I33" s="124">
        <v>14.1</v>
      </c>
      <c r="J33" s="124">
        <v>360</v>
      </c>
      <c r="K33" s="124">
        <v>1070</v>
      </c>
      <c r="L33" s="125">
        <f>+(J33/12*K33)/43560</f>
        <v>0.73691460055096414</v>
      </c>
      <c r="M33" s="126">
        <f>+H33*(100-I33)/84.5</f>
        <v>8579.834319526628</v>
      </c>
      <c r="N33" s="125">
        <f>+(H33/L33/56)</f>
        <v>204.52069425901203</v>
      </c>
      <c r="O33" s="125">
        <f>+M33/L33/56</f>
        <v>207.90920280294836</v>
      </c>
      <c r="P33" s="124">
        <v>10</v>
      </c>
    </row>
    <row r="34" spans="6:16" x14ac:dyDescent="0.3">
      <c r="F34" t="s">
        <v>238</v>
      </c>
    </row>
  </sheetData>
  <sortState xmlns:xlrd2="http://schemas.microsoft.com/office/spreadsheetml/2017/richdata2" ref="F25:O33">
    <sortCondition descending="1" ref="O24:O33"/>
  </sortState>
  <mergeCells count="21">
    <mergeCell ref="P22:P23"/>
    <mergeCell ref="F22:F23"/>
    <mergeCell ref="G22:G23"/>
    <mergeCell ref="B12:E12"/>
    <mergeCell ref="B13:E13"/>
    <mergeCell ref="B15:E15"/>
    <mergeCell ref="B16:E16"/>
    <mergeCell ref="B17:E17"/>
    <mergeCell ref="B2:E2"/>
    <mergeCell ref="B3:E3"/>
    <mergeCell ref="B4:E4"/>
    <mergeCell ref="B5:E5"/>
    <mergeCell ref="B6:E6"/>
    <mergeCell ref="B11:E11"/>
    <mergeCell ref="B8:E8"/>
    <mergeCell ref="B9:E9"/>
    <mergeCell ref="B10:E10"/>
    <mergeCell ref="G4:J4"/>
    <mergeCell ref="G5:J5"/>
    <mergeCell ref="G6:J6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Location Info</vt:lpstr>
      <vt:lpstr>Abbreviations</vt:lpstr>
      <vt:lpstr>MRRS</vt:lpstr>
      <vt:lpstr>MRRS-CC</vt:lpstr>
      <vt:lpstr>NERS-C</vt:lpstr>
      <vt:lpstr>NERS-SL</vt:lpstr>
      <vt:lpstr>RRRS</vt:lpstr>
      <vt:lpstr>DLRS</vt:lpstr>
      <vt:lpstr>Avoyelles</vt:lpstr>
      <vt:lpstr>Beauregard</vt:lpstr>
      <vt:lpstr>Caldwell</vt:lpstr>
      <vt:lpstr>Claiborne</vt:lpstr>
      <vt:lpstr>Franklin</vt:lpstr>
      <vt:lpstr>Oauchita</vt:lpstr>
      <vt:lpstr>Point Coupee</vt:lpstr>
      <vt:lpstr>Rapides</vt:lpstr>
      <vt:lpstr>Richland</vt:lpstr>
      <vt:lpstr>Tensas- Corn Behind Beans</vt:lpstr>
      <vt:lpstr>Tensas Corn behind Corn</vt:lpstr>
      <vt:lpstr>West Carroll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Kerns, Shelly</dc:creator>
  <cp:lastModifiedBy>Kerns, Shelly</cp:lastModifiedBy>
  <dcterms:created xsi:type="dcterms:W3CDTF">2025-09-15T13:26:52Z</dcterms:created>
  <dcterms:modified xsi:type="dcterms:W3CDTF">2026-10-06T15:08:23Z</dcterms:modified>
</cp:coreProperties>
</file>